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2120" windowHeight="9120" activeTab="0"/>
  </bookViews>
  <sheets>
    <sheet name="PROTOKÓŁ" sheetId="1" r:id="rId1"/>
    <sheet name="TS" sheetId="2" r:id="rId2"/>
    <sheet name="TJ" sheetId="3" r:id="rId3"/>
    <sheet name="Stałe" sheetId="4" r:id="rId4"/>
  </sheets>
  <definedNames>
    <definedName name="_xlnm.Print_Area" localSheetId="2">'TJ'!$A$1:$V$9</definedName>
    <definedName name="_xlnm.Print_Area" localSheetId="1">'TS'!$A$1:$V$22</definedName>
    <definedName name="TDE1">'Stałe'!$H$2</definedName>
    <definedName name="TDE2">'Stałe'!$H$3</definedName>
    <definedName name="TDE3">'Stałe'!$H$4</definedName>
    <definedName name="TDE4">'Stałe'!$H$5</definedName>
    <definedName name="TJE1">'Stałe'!$D$2</definedName>
    <definedName name="TJE2">'Stałe'!$D$3</definedName>
    <definedName name="TJE3">'Stałe'!$D$4</definedName>
    <definedName name="TJE4">'Stałe'!$D$5</definedName>
    <definedName name="TME1">'Stałe'!$F$2</definedName>
    <definedName name="TME2">'Stałe'!$F$3</definedName>
    <definedName name="TME3">'Stałe'!$F$4</definedName>
    <definedName name="TME4">'Stałe'!$F$5</definedName>
    <definedName name="TPE1">'Stałe'!$J$2</definedName>
    <definedName name="TSE1">'Stałe'!$B$2</definedName>
    <definedName name="TSE2">'Stałe'!$B$3</definedName>
    <definedName name="TSE3">'Stałe'!$B$4</definedName>
    <definedName name="TSE4">'Stałe'!$B$5</definedName>
  </definedNames>
  <calcPr fullCalcOnLoad="1"/>
</workbook>
</file>

<file path=xl/sharedStrings.xml><?xml version="1.0" encoding="utf-8"?>
<sst xmlns="http://schemas.openxmlformats.org/spreadsheetml/2006/main" count="187" uniqueCount="185">
  <si>
    <r>
      <t>3.</t>
    </r>
    <r>
      <rPr>
        <b/>
        <sz val="6.85"/>
        <color indexed="8"/>
        <rFont val="Times New Roman"/>
        <family val="1"/>
      </rPr>
      <t xml:space="preserve">      </t>
    </r>
    <r>
      <rPr>
        <b/>
        <sz val="11.85"/>
        <color indexed="8"/>
        <rFont val="Times New Roman"/>
        <family val="1"/>
      </rPr>
      <t>WSPÓŁORGANIZATORZY:</t>
    </r>
    <r>
      <rPr>
        <sz val="11.85"/>
        <color indexed="8"/>
        <rFont val="Times New Roman"/>
        <family val="1"/>
      </rPr>
      <t xml:space="preserve"> </t>
    </r>
  </si>
  <si>
    <t>5.  KLASYFIKACJE:</t>
  </si>
  <si>
    <t>9.  ZESPÓŁ ORGANIZATORÓW:</t>
  </si>
  <si>
    <t>Kierownik Zawodów: Adam Rodziewicz (PInO)</t>
  </si>
  <si>
    <t>10. PROTESTY:</t>
  </si>
  <si>
    <t>KIEROWNIK ZAWODÓW</t>
  </si>
  <si>
    <t>SĘDZIA GŁÓWNY</t>
  </si>
  <si>
    <t xml:space="preserve">      Adam Rodziewicz</t>
  </si>
  <si>
    <t>Miejsce</t>
  </si>
  <si>
    <t>Imię i Nazwisko</t>
  </si>
  <si>
    <t>Klub</t>
  </si>
  <si>
    <t>Etap 1</t>
  </si>
  <si>
    <t>Etap 2</t>
  </si>
  <si>
    <t>Po etapie 2</t>
  </si>
  <si>
    <t>Etap 3</t>
  </si>
  <si>
    <t>Po etapie 3</t>
  </si>
  <si>
    <t>Etap 4</t>
  </si>
  <si>
    <t>Po etapie 4</t>
  </si>
  <si>
    <t>E 1</t>
  </si>
  <si>
    <t>punkty
karne</t>
  </si>
  <si>
    <t>punkty
przelicze-
niowe</t>
  </si>
  <si>
    <t>miejsce</t>
  </si>
  <si>
    <t>punkty
karne</t>
  </si>
  <si>
    <t>punkty
przelicze-
niowe</t>
  </si>
  <si>
    <t>miejsce</t>
  </si>
  <si>
    <t>punkty
przelicze-
niowe</t>
  </si>
  <si>
    <t>miejsce</t>
  </si>
  <si>
    <t>punkty
karne</t>
  </si>
  <si>
    <t>punkty
przelicze-
niowe</t>
  </si>
  <si>
    <t>miejsce</t>
  </si>
  <si>
    <t>punkty
przelicze-
niowe</t>
  </si>
  <si>
    <t>miejsce</t>
  </si>
  <si>
    <t>punkty
karne</t>
  </si>
  <si>
    <t>punkty
przelicze-
niowe</t>
  </si>
  <si>
    <t>miejsce</t>
  </si>
  <si>
    <t>punkty
przelicze-
niowe</t>
  </si>
  <si>
    <t>miejsce</t>
  </si>
  <si>
    <t>Marek Pacek
Zbigniew Socha</t>
  </si>
  <si>
    <t>76</t>
  </si>
  <si>
    <t>Adam Skoczyński
Artur Skoczyński</t>
  </si>
  <si>
    <t>Janusz Kaczmarek
Aleksander Kędzior</t>
  </si>
  <si>
    <t>Piła
Londyn</t>
  </si>
  <si>
    <t>56</t>
  </si>
  <si>
    <t>Michał Perliński
Jarosław Kabuła</t>
  </si>
  <si>
    <t>Gdańsk</t>
  </si>
  <si>
    <t>Tymon Skadorwa
Krzysztof Płonka</t>
  </si>
  <si>
    <t>Koszalin
Toruń</t>
  </si>
  <si>
    <t>28</t>
  </si>
  <si>
    <t>Wojciech Drozda
Andrzej Krochmal</t>
  </si>
  <si>
    <t>36</t>
  </si>
  <si>
    <t>Zbigniew Tarnowski
Andrzej Przychodzeń</t>
  </si>
  <si>
    <t>Częstochowa
Warszawa</t>
  </si>
  <si>
    <t>48</t>
  </si>
  <si>
    <t>Tomasz Paszek
Zygmunt Karwowski</t>
  </si>
  <si>
    <t>68</t>
  </si>
  <si>
    <t>Janusz Cegliński
Tomasz Gronau</t>
  </si>
  <si>
    <t>64</t>
  </si>
  <si>
    <t>Waldemar Fijor
Sebastian Janas</t>
  </si>
  <si>
    <t>Lublin
Katowice</t>
  </si>
  <si>
    <t>20</t>
  </si>
  <si>
    <t>Krzysztof Lucima
Jacek Wieszaczewski</t>
  </si>
  <si>
    <t>Edward Fudro
Krzysztof Fudro</t>
  </si>
  <si>
    <t>Police</t>
  </si>
  <si>
    <t>Robert Filipski
Marcin Hoffman</t>
  </si>
  <si>
    <t>52</t>
  </si>
  <si>
    <t>Jacek Gdula 
Dariusz Hajduk</t>
  </si>
  <si>
    <t>24</t>
  </si>
  <si>
    <t>Ewa Tarnowska
Justyna Maternicka</t>
  </si>
  <si>
    <t>Zielona Góra
Gdańsk</t>
  </si>
  <si>
    <t>40</t>
  </si>
  <si>
    <t>Tadeusz Sławiński
Łukasz Popko</t>
  </si>
  <si>
    <t>32</t>
  </si>
  <si>
    <t>Konieczko Maciej</t>
  </si>
  <si>
    <t>Paweł Idzik</t>
  </si>
  <si>
    <t>Wleń</t>
  </si>
  <si>
    <t>16</t>
  </si>
  <si>
    <t>abs</t>
  </si>
  <si>
    <t>abs</t>
  </si>
  <si>
    <t>Robert Walachnia
Piotr Sarnecki</t>
  </si>
  <si>
    <t>nkl</t>
  </si>
  <si>
    <t>abs</t>
  </si>
  <si>
    <t>Miejsce</t>
  </si>
  <si>
    <t>Imię i Nazwisko</t>
  </si>
  <si>
    <t>Miejscowość</t>
  </si>
  <si>
    <t>Etap 1</t>
  </si>
  <si>
    <t>Etap 2</t>
  </si>
  <si>
    <t>Po etapie 2</t>
  </si>
  <si>
    <t>Etap 3</t>
  </si>
  <si>
    <t>Po etapie 3</t>
  </si>
  <si>
    <t>Etap 4</t>
  </si>
  <si>
    <t>Po etapie 4</t>
  </si>
  <si>
    <t>punkty
karne</t>
  </si>
  <si>
    <t>punkty przeli-
czeniowe</t>
  </si>
  <si>
    <t>miejsce</t>
  </si>
  <si>
    <t>punkty
karne</t>
  </si>
  <si>
    <t>punkty przeli-
czeniowe</t>
  </si>
  <si>
    <t>miejsce</t>
  </si>
  <si>
    <t>punkty przeli-
czeniowe</t>
  </si>
  <si>
    <t>miejsce</t>
  </si>
  <si>
    <t>punkty
karne</t>
  </si>
  <si>
    <t>punkty przeli-
czeniowe</t>
  </si>
  <si>
    <t>miejsce</t>
  </si>
  <si>
    <t>punkty przeli-
czeniowe</t>
  </si>
  <si>
    <t>miejsce</t>
  </si>
  <si>
    <t>punkty
karne</t>
  </si>
  <si>
    <t>punkty
przelicze-
niowe</t>
  </si>
  <si>
    <t>miejsce</t>
  </si>
  <si>
    <t>punkty
przelicze-
niowe</t>
  </si>
  <si>
    <t>miejsce</t>
  </si>
  <si>
    <t>Mariusz Lucima
Janusz Lucima</t>
  </si>
  <si>
    <t>Marcin Misiewicz
Bartłomiej Wąsowski</t>
  </si>
  <si>
    <t>Ziemowit Kabuła
Dobromir Kabuła</t>
  </si>
  <si>
    <t>Daniel Jędraszczyk
Damian Blukacz</t>
  </si>
  <si>
    <t>62</t>
  </si>
  <si>
    <t>Bartłomiej Mazan
Kamil Konopka</t>
  </si>
  <si>
    <t>Hubert Świerczyński
Marcin Kaczyński</t>
  </si>
  <si>
    <t>Marek Maślak
Tadeusz Łozowski</t>
  </si>
  <si>
    <t>TS</t>
  </si>
  <si>
    <t>TJ</t>
  </si>
  <si>
    <t>TM</t>
  </si>
  <si>
    <t>TD</t>
  </si>
  <si>
    <t>TP</t>
  </si>
  <si>
    <t>E1</t>
  </si>
  <si>
    <t>E1</t>
  </si>
  <si>
    <t>E1</t>
  </si>
  <si>
    <t>E1</t>
  </si>
  <si>
    <t>E1</t>
  </si>
  <si>
    <t>E2</t>
  </si>
  <si>
    <t>E2</t>
  </si>
  <si>
    <t>E2</t>
  </si>
  <si>
    <t>E2</t>
  </si>
  <si>
    <t>E3</t>
  </si>
  <si>
    <t>E3</t>
  </si>
  <si>
    <t>E3</t>
  </si>
  <si>
    <t>E3</t>
  </si>
  <si>
    <t>E4</t>
  </si>
  <si>
    <t>E4</t>
  </si>
  <si>
    <t>E4</t>
  </si>
  <si>
    <t>E4</t>
  </si>
  <si>
    <t>PTTK Strzelin</t>
  </si>
  <si>
    <t>"Certus" Gdańsk
"Grillino" Gliwice</t>
  </si>
  <si>
    <t>"Plessino" Pszczyna</t>
  </si>
  <si>
    <t>HKT "Trep" Warszawa</t>
  </si>
  <si>
    <t>KInO "Prego"/RPK
Szczecin</t>
  </si>
  <si>
    <t>"Pielgrzym" Warszawa</t>
  </si>
  <si>
    <t>"Skarmat" Toruń
"Cyrkino" Gliwice</t>
  </si>
  <si>
    <t>Sławomir Frynas
Tadeusz Kucharski</t>
  </si>
  <si>
    <t>MKS "Wiking" Szczecin</t>
  </si>
  <si>
    <t>"Orientop" Wrocław
Knurów</t>
  </si>
  <si>
    <t>PTSM Lubań</t>
  </si>
  <si>
    <t>KTK "Łapiguz" Siedlęcin</t>
  </si>
  <si>
    <t>"Protektory" Kozienice</t>
  </si>
  <si>
    <t>"Egzotyk" Częstochowa</t>
  </si>
  <si>
    <t>"Wiking" Szczecin</t>
  </si>
  <si>
    <t>"Prego"/"Wiking" 
Szczecin</t>
  </si>
  <si>
    <t>Szczecin
KTK "Łapiguz" Siedlęcin</t>
  </si>
  <si>
    <t>M-KRTW "Rzułf" Gdańsk</t>
  </si>
  <si>
    <r>
      <t>1.</t>
    </r>
    <r>
      <rPr>
        <b/>
        <sz val="6.85"/>
        <color indexed="8"/>
        <rFont val="Times New Roman"/>
        <family val="1"/>
      </rPr>
      <t xml:space="preserve">      </t>
    </r>
    <r>
      <rPr>
        <b/>
        <sz val="11.85"/>
        <color indexed="8"/>
        <rFont val="Times New Roman"/>
        <family val="1"/>
      </rPr>
      <t>TERMIN  I  MIEJSCE: 0</t>
    </r>
    <r>
      <rPr>
        <sz val="11.85"/>
        <color indexed="8"/>
        <rFont val="Times New Roman"/>
        <family val="1"/>
      </rPr>
      <t>8 – 09 wrzesień 2006 r. w Węglińcu</t>
    </r>
  </si>
  <si>
    <r>
      <t>2.</t>
    </r>
    <r>
      <rPr>
        <b/>
        <sz val="6.85"/>
        <color indexed="8"/>
        <rFont val="Times New Roman"/>
        <family val="1"/>
      </rPr>
      <t xml:space="preserve">      </t>
    </r>
    <r>
      <rPr>
        <b/>
        <sz val="11.85"/>
        <color indexed="8"/>
        <rFont val="Times New Roman"/>
        <family val="1"/>
      </rPr>
      <t>ORGANIZATOR:</t>
    </r>
    <r>
      <rPr>
        <sz val="11.85"/>
        <color indexed="8"/>
        <rFont val="Times New Roman"/>
        <family val="1"/>
      </rPr>
      <t xml:space="preserve"> Urząd Miasta i Gminy Węgliniec</t>
    </r>
  </si>
  <si>
    <t>Miejsko-Gminny Ośrodek Kultury w Węglińcu</t>
  </si>
  <si>
    <r>
      <t>4.  REALIZATOR:</t>
    </r>
    <r>
      <rPr>
        <sz val="12"/>
        <color indexed="8"/>
        <rFont val="Times New Roman"/>
        <family val="1"/>
      </rPr>
      <t xml:space="preserve"> </t>
    </r>
  </si>
  <si>
    <t>Oddział PTTK "Sudety Zachodnie" w Jeleniej Górze</t>
  </si>
  <si>
    <t>PTU "Rotour" w Jeleniej Górze</t>
  </si>
  <si>
    <t>Komisja InO ZG PTTK Warszawa</t>
  </si>
  <si>
    <t>Impreza dofinansowana ze środkó Urzędu Marszałkowskiego Województwa Dolnośląskiego</t>
  </si>
  <si>
    <t>5. ETAPY:</t>
  </si>
  <si>
    <t>Etap I kat. TS „Przekręcone konstelacje” Autor: Marek Wąsowski dł. Tr 4450 m, 13 PK</t>
  </si>
  <si>
    <t>Etap I kat. TJ „Przekręcone konstelacje” Autor: Marek Wąsowski dł. Tr. 4150 m., 11 PK</t>
  </si>
  <si>
    <t>Etap II kat. TS „Kropka do kropki, grzybek do elipsy” Autor: Marek Wąsowski dł. Tr. 4500 m, 14 PK</t>
  </si>
  <si>
    <t>Etap II kat. TJ „Kropka do kropki, grzybek do elipsy” Autor: Marek Wąsowski dł. Tr. 3800 m., 12 PK.</t>
  </si>
  <si>
    <t>Etap III kat. TS „Na i pod linią” Autor: Roman Trocha dł. Tr. 4800 m, 17 PK</t>
  </si>
  <si>
    <t>Etap IV kat. TJ „Na i pod linią” Autor: Roman Trocha dł. Tr. 4500 m, 16 PK</t>
  </si>
  <si>
    <t>Etap III kat. TJ „Facet w rowie” Autor: Roman Trocha dł.tr. 5000 m, 24 PK</t>
  </si>
  <si>
    <t>Etap IV kat. TS „Facet w rowie” Autor: Roman Trocha dł.tr. 5000 m, 30 PK</t>
  </si>
  <si>
    <t>W trakcie zawodów obowiązywała tylko klasyfikacja zespołowa - suma pkt. przeliczeniowych
zdobytych przez zespół w 4 etapach.</t>
  </si>
  <si>
    <r>
      <t xml:space="preserve">6.  UCZESTNICTWO: </t>
    </r>
    <r>
      <rPr>
        <sz val="11.85"/>
        <color indexed="8"/>
        <rFont val="Times New Roman"/>
        <family val="1"/>
      </rPr>
      <t>do zawodów zgłosiło udział 55 uczestników. Wystartowało:
38 zawodników w kat. TS, 14 zawodników w kat. TJ. Razem wystartowało 52 zawodników.</t>
    </r>
  </si>
  <si>
    <r>
      <t xml:space="preserve">7.  WARUNKI ATMOSFERYCZNE: </t>
    </r>
    <r>
      <rPr>
        <sz val="11.85"/>
        <color indexed="8"/>
        <rFont val="Times New Roman"/>
        <family val="1"/>
      </rPr>
      <t>zawody odbyły się w bardzo dobrych warunkach atmosferycznych.</t>
    </r>
  </si>
  <si>
    <t>Sędzia Główny: Krzysztof Ligienza (PInO)</t>
  </si>
  <si>
    <t>Budowa tras: Marek Wąsowski (PInO), Roman Trocha (PInO)</t>
  </si>
  <si>
    <t>Sekretariat: Joanna Podkalicka</t>
  </si>
  <si>
    <t>Z-ca Kierownika Zawodów: Piotr Rostkowski, Jakub Sochoń</t>
  </si>
  <si>
    <t>Sędziowanie: Monika Brach (PInO), Alicja Brach, Wojciech Król (PInO), Andrzej Zaremba.</t>
  </si>
  <si>
    <t>Na imprezie wybrano Komisję Odwoławczą w składzie: Socha Zbigniew, Płonka Krzysztof i Perliński Michał. W trakcie zawodów wpłynął protest Jacka Wieszaczewskiego dotyczący limitu czasu na etapie IV kategorii TS. Protest został rozpatrzony i odrzucony przez sędziego głównego jako bezpodstawny.</t>
  </si>
  <si>
    <r>
      <t>8.  SĘDZIOWANIE I PUNKTACJA:</t>
    </r>
    <r>
      <rPr>
        <sz val="11.85"/>
        <color indexed="8"/>
        <rFont val="Times New Roman"/>
        <family val="1"/>
      </rPr>
      <t xml:space="preserve"> zgodnie z Zasadami Punktacji i Współzawodnictwa 
ZG PTTK.</t>
    </r>
  </si>
  <si>
    <t xml:space="preserve">   Krzysztof  Ligienza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</si>
</sst>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2">
    <font>
      <sz val="10"/>
      <name val="Arial"/>
      <family val="0"/>
    </font>
    <font>
      <b/>
      <sz val="12"/>
      <color indexed="8"/>
      <name val="Times New Roman"/>
      <family val="1"/>
    </font>
    <font>
      <b/>
      <sz val="6.85"/>
      <color indexed="8"/>
      <name val="Times New Roman"/>
      <family val="1"/>
    </font>
    <font>
      <b/>
      <sz val="11.85"/>
      <color indexed="8"/>
      <name val="Times New Roman"/>
      <family val="1"/>
    </font>
    <font>
      <sz val="11.85"/>
      <color indexed="8"/>
      <name val="Times New Roman"/>
      <family val="1"/>
    </font>
    <font>
      <sz val="10"/>
      <color indexed="8"/>
      <name val="Arial CE"/>
      <family val="0"/>
    </font>
    <font>
      <sz val="5"/>
      <color indexed="8"/>
      <name val="Times New Roman"/>
      <family val="1"/>
    </font>
    <font>
      <sz val="12"/>
      <color indexed="8"/>
      <name val="Albany"/>
      <family val="2"/>
    </font>
    <font>
      <sz val="12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10"/>
      <color indexed="8"/>
      <name val="Arial CE"/>
      <family val="2"/>
    </font>
    <font>
      <sz val="1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Alignment="1">
      <alignment horizontal="left"/>
    </xf>
    <xf numFmtId="0" fontId="5" fillId="0" borderId="0" xfId="0" applyAlignment="1">
      <alignment/>
    </xf>
    <xf numFmtId="0" fontId="6" fillId="0" borderId="0" xfId="0" applyAlignment="1">
      <alignment/>
    </xf>
    <xf numFmtId="0" fontId="7" fillId="0" borderId="0" xfId="0" applyAlignment="1">
      <alignment horizontal="left"/>
    </xf>
    <xf numFmtId="0" fontId="6" fillId="0" borderId="0" xfId="0" applyAlignment="1">
      <alignment horizontal="left"/>
    </xf>
    <xf numFmtId="0" fontId="1" fillId="0" borderId="0" xfId="0" applyAlignment="1">
      <alignment/>
    </xf>
    <xf numFmtId="0" fontId="8" fillId="0" borderId="0" xfId="0" applyAlignment="1">
      <alignment horizontal="left"/>
    </xf>
    <xf numFmtId="0" fontId="8" fillId="0" borderId="0" xfId="0" applyAlignment="1">
      <alignment/>
    </xf>
    <xf numFmtId="0" fontId="9" fillId="0" borderId="0" xfId="0" applyAlignment="1">
      <alignment/>
    </xf>
    <xf numFmtId="49" fontId="10" fillId="2" borderId="1" xfId="0" applyAlignment="1">
      <alignment horizontal="center" vertical="center" wrapText="1"/>
    </xf>
    <xf numFmtId="1" fontId="10" fillId="0" borderId="0" xfId="0" applyAlignment="1">
      <alignment horizontal="center" vertical="center" wrapText="1"/>
    </xf>
    <xf numFmtId="49" fontId="10" fillId="2" borderId="2" xfId="0" applyAlignment="1">
      <alignment horizontal="center" vertical="center" textRotation="90" wrapText="1"/>
    </xf>
    <xf numFmtId="2" fontId="10" fillId="2" borderId="2" xfId="0" applyAlignment="1">
      <alignment horizontal="center" vertical="center" textRotation="90" wrapText="1"/>
    </xf>
    <xf numFmtId="49" fontId="10" fillId="2" borderId="3" xfId="0" applyAlignment="1">
      <alignment horizontal="center" vertical="center" textRotation="90" wrapText="1"/>
    </xf>
    <xf numFmtId="49" fontId="10" fillId="2" borderId="4" xfId="0" applyAlignment="1">
      <alignment horizontal="center" vertical="center" textRotation="90" wrapText="1"/>
    </xf>
    <xf numFmtId="2" fontId="10" fillId="2" borderId="5" xfId="0" applyAlignment="1">
      <alignment horizontal="center" vertical="center" textRotation="90" wrapText="1"/>
    </xf>
    <xf numFmtId="49" fontId="10" fillId="2" borderId="5" xfId="0" applyAlignment="1">
      <alignment horizontal="center" vertical="center" textRotation="90" wrapText="1"/>
    </xf>
    <xf numFmtId="49" fontId="10" fillId="0" borderId="0" xfId="0" applyAlignment="1">
      <alignment horizontal="center" vertical="center" wrapText="1"/>
    </xf>
    <xf numFmtId="1" fontId="5" fillId="0" borderId="6" xfId="0" applyAlignment="1">
      <alignment horizontal="center" vertical="center" wrapText="1"/>
    </xf>
    <xf numFmtId="49" fontId="5" fillId="0" borderId="6" xfId="0" applyAlignment="1">
      <alignment horizontal="left" vertical="center" wrapText="1"/>
    </xf>
    <xf numFmtId="49" fontId="5" fillId="0" borderId="6" xfId="0" applyAlignment="1">
      <alignment horizontal="center" vertical="center" wrapText="1"/>
    </xf>
    <xf numFmtId="1" fontId="5" fillId="0" borderId="6" xfId="0" applyAlignment="1">
      <alignment horizontal="center" vertical="center" wrapText="1"/>
    </xf>
    <xf numFmtId="2" fontId="5" fillId="0" borderId="6" xfId="0" applyAlignment="1">
      <alignment horizontal="right" vertical="center" wrapText="1"/>
    </xf>
    <xf numFmtId="1" fontId="5" fillId="3" borderId="6" xfId="0" applyAlignment="1">
      <alignment horizontal="center" vertical="center" wrapText="1"/>
    </xf>
    <xf numFmtId="1" fontId="5" fillId="0" borderId="0" xfId="0" applyAlignment="1">
      <alignment horizontal="center" vertical="center" wrapText="1"/>
    </xf>
    <xf numFmtId="1" fontId="5" fillId="0" borderId="5" xfId="0" applyAlignment="1">
      <alignment horizontal="center" vertical="center" wrapText="1"/>
    </xf>
    <xf numFmtId="0" fontId="5" fillId="0" borderId="5" xfId="0" applyAlignment="1">
      <alignment horizontal="left" vertical="center" wrapText="1"/>
    </xf>
    <xf numFmtId="0" fontId="5" fillId="0" borderId="5" xfId="0" applyAlignment="1">
      <alignment horizontal="center" vertical="center" wrapText="1"/>
    </xf>
    <xf numFmtId="1" fontId="5" fillId="0" borderId="5" xfId="0" applyAlignment="1">
      <alignment horizontal="center" vertical="center" wrapText="1"/>
    </xf>
    <xf numFmtId="2" fontId="5" fillId="0" borderId="5" xfId="0" applyAlignment="1">
      <alignment horizontal="right" vertical="center" wrapText="1"/>
    </xf>
    <xf numFmtId="1" fontId="5" fillId="3" borderId="5" xfId="0" applyAlignment="1">
      <alignment horizontal="center" vertical="center" wrapText="1"/>
    </xf>
    <xf numFmtId="49" fontId="5" fillId="0" borderId="5" xfId="0" applyAlignment="1">
      <alignment horizontal="left" vertical="center" wrapText="1"/>
    </xf>
    <xf numFmtId="49" fontId="5" fillId="0" borderId="5" xfId="0" applyAlignment="1">
      <alignment horizontal="center" vertical="center" wrapText="1"/>
    </xf>
    <xf numFmtId="49" fontId="10" fillId="2" borderId="5" xfId="0" applyAlignment="1">
      <alignment horizontal="center" vertical="center" wrapText="1"/>
    </xf>
    <xf numFmtId="1" fontId="10" fillId="3" borderId="0" xfId="0" applyAlignment="1">
      <alignment horizontal="center" vertical="center" wrapText="1"/>
    </xf>
    <xf numFmtId="49" fontId="10" fillId="3" borderId="0" xfId="0" applyAlignment="1">
      <alignment horizontal="center" vertical="center" wrapText="1"/>
    </xf>
    <xf numFmtId="1" fontId="5" fillId="0" borderId="5" xfId="0" applyAlignment="1">
      <alignment horizontal="center" vertical="center" wrapText="1"/>
    </xf>
    <xf numFmtId="1" fontId="5" fillId="0" borderId="5" xfId="0" applyAlignment="1">
      <alignment horizontal="center" vertical="center" wrapText="1"/>
    </xf>
    <xf numFmtId="2" fontId="5" fillId="0" borderId="5" xfId="0" applyAlignment="1">
      <alignment horizontal="right" vertical="center" wrapText="1"/>
    </xf>
    <xf numFmtId="1" fontId="5" fillId="0" borderId="0" xfId="0" applyAlignment="1">
      <alignment horizontal="center" vertical="center" wrapText="1"/>
    </xf>
    <xf numFmtId="49" fontId="5" fillId="0" borderId="5" xfId="0" applyAlignment="1">
      <alignment horizontal="left" vertical="center" wrapText="1"/>
    </xf>
    <xf numFmtId="49" fontId="5" fillId="0" borderId="5" xfId="0" applyAlignment="1">
      <alignment horizontal="center" vertical="center" wrapText="1"/>
    </xf>
    <xf numFmtId="1" fontId="5" fillId="0" borderId="6" xfId="0" applyAlignment="1">
      <alignment horizontal="center" vertical="center" wrapText="1"/>
    </xf>
    <xf numFmtId="1" fontId="5" fillId="0" borderId="7" xfId="0" applyAlignment="1">
      <alignment horizontal="center" vertical="center" wrapText="1"/>
    </xf>
    <xf numFmtId="2" fontId="5" fillId="0" borderId="4" xfId="0" applyAlignment="1">
      <alignment horizontal="right" vertical="center" wrapText="1"/>
    </xf>
    <xf numFmtId="1" fontId="5" fillId="0" borderId="8" xfId="0" applyAlignment="1">
      <alignment horizontal="center" vertical="center" wrapText="1"/>
    </xf>
    <xf numFmtId="0" fontId="5" fillId="4" borderId="9" xfId="0" applyBorder="1" applyAlignment="1">
      <alignment/>
    </xf>
    <xf numFmtId="0" fontId="5" fillId="4" borderId="5" xfId="0" applyAlignment="1">
      <alignment/>
    </xf>
    <xf numFmtId="0" fontId="5" fillId="5" borderId="5" xfId="0" applyAlignment="1">
      <alignment/>
    </xf>
    <xf numFmtId="0" fontId="5" fillId="6" borderId="5" xfId="0" applyAlignment="1">
      <alignment/>
    </xf>
    <xf numFmtId="0" fontId="5" fillId="7" borderId="5" xfId="0" applyAlignment="1">
      <alignment/>
    </xf>
    <xf numFmtId="0" fontId="5" fillId="8" borderId="5" xfId="0" applyAlignment="1">
      <alignment/>
    </xf>
    <xf numFmtId="0" fontId="5" fillId="3" borderId="10" xfId="0" applyAlignment="1">
      <alignment/>
    </xf>
    <xf numFmtId="0" fontId="5" fillId="3" borderId="11" xfId="0" applyAlignment="1">
      <alignment/>
    </xf>
    <xf numFmtId="0" fontId="5" fillId="5" borderId="8" xfId="0" applyAlignment="1">
      <alignment/>
    </xf>
    <xf numFmtId="0" fontId="5" fillId="3" borderId="12" xfId="0" applyAlignment="1">
      <alignment/>
    </xf>
    <xf numFmtId="0" fontId="5" fillId="3" borderId="13" xfId="0" applyAlignment="1">
      <alignment/>
    </xf>
    <xf numFmtId="0" fontId="5" fillId="0" borderId="5" xfId="0" applyFont="1" applyAlignment="1">
      <alignment horizontal="center" vertical="center" wrapText="1"/>
    </xf>
    <xf numFmtId="49" fontId="5" fillId="0" borderId="6" xfId="0" applyFont="1" applyAlignment="1">
      <alignment horizontal="center" vertical="center" wrapText="1"/>
    </xf>
    <xf numFmtId="49" fontId="5" fillId="0" borderId="5" xfId="0" applyFont="1" applyAlignment="1">
      <alignment horizontal="center" vertical="center" wrapText="1"/>
    </xf>
    <xf numFmtId="49" fontId="5" fillId="0" borderId="5" xfId="0" applyFont="1" applyAlignment="1">
      <alignment horizontal="left" vertical="center" wrapText="1"/>
    </xf>
    <xf numFmtId="49" fontId="5" fillId="0" borderId="5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Alignment="1">
      <alignment horizontal="left"/>
    </xf>
    <xf numFmtId="0" fontId="8" fillId="0" borderId="0" xfId="0" applyAlignment="1">
      <alignment wrapText="1"/>
    </xf>
    <xf numFmtId="0" fontId="1" fillId="0" borderId="0" xfId="0" applyAlignment="1">
      <alignment wrapText="1"/>
    </xf>
    <xf numFmtId="0" fontId="8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Alignment="1">
      <alignment/>
    </xf>
    <xf numFmtId="2" fontId="10" fillId="2" borderId="4" xfId="0" applyAlignment="1">
      <alignment horizontal="center" vertical="center" wrapText="1"/>
    </xf>
    <xf numFmtId="2" fontId="10" fillId="2" borderId="5" xfId="0" applyAlignment="1">
      <alignment horizontal="center" vertical="center" wrapText="1"/>
    </xf>
    <xf numFmtId="2" fontId="10" fillId="2" borderId="14" xfId="0" applyAlignment="1">
      <alignment horizontal="center" vertical="center" wrapText="1"/>
    </xf>
    <xf numFmtId="2" fontId="10" fillId="2" borderId="15" xfId="0" applyAlignment="1">
      <alignment horizontal="center" vertical="center" wrapText="1"/>
    </xf>
    <xf numFmtId="49" fontId="10" fillId="2" borderId="16" xfId="0" applyAlignment="1">
      <alignment horizontal="center" vertical="center" textRotation="90" wrapText="1"/>
    </xf>
    <xf numFmtId="49" fontId="10" fillId="2" borderId="1" xfId="0" applyAlignment="1">
      <alignment horizontal="center" vertical="center" wrapText="1"/>
    </xf>
    <xf numFmtId="49" fontId="10" fillId="2" borderId="5" xfId="0" applyAlignment="1">
      <alignment horizontal="center" vertical="center" textRotation="90" wrapText="1"/>
    </xf>
    <xf numFmtId="49" fontId="10" fillId="2" borderId="5" xfId="0" applyAlignment="1">
      <alignment horizontal="center" vertical="center" wrapText="1"/>
    </xf>
    <xf numFmtId="0" fontId="5" fillId="8" borderId="6" xfId="0" applyAlignment="1">
      <alignment horizontal="center"/>
    </xf>
    <xf numFmtId="0" fontId="5" fillId="3" borderId="6" xfId="0" applyAlignment="1">
      <alignment horizontal="center"/>
    </xf>
    <xf numFmtId="0" fontId="5" fillId="4" borderId="6" xfId="0" applyAlignment="1">
      <alignment horizontal="center"/>
    </xf>
    <xf numFmtId="0" fontId="5" fillId="5" borderId="6" xfId="0" applyAlignment="1">
      <alignment horizontal="center"/>
    </xf>
    <xf numFmtId="0" fontId="5" fillId="6" borderId="6" xfId="0" applyAlignment="1">
      <alignment horizontal="center"/>
    </xf>
    <xf numFmtId="0" fontId="5" fillId="7" borderId="6" xfId="0" applyAlignment="1">
      <alignment horizontal="center"/>
    </xf>
    <xf numFmtId="0" fontId="8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Alignment="1">
      <alignment shrinkToFit="1"/>
    </xf>
    <xf numFmtId="0" fontId="8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Border="1" applyAlignment="1">
      <alignment shrinkToFit="1"/>
    </xf>
    <xf numFmtId="0" fontId="8" fillId="0" borderId="0" xfId="0" applyFont="1" applyBorder="1" applyAlignment="1">
      <alignment shrinkToFit="1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00"/>
      <rgbColor rgb="0000FFFF"/>
      <rgbColor rgb="00C0C0C0"/>
      <rgbColor rgb="00CC9CCC"/>
      <rgbColor rgb="00FFFF00"/>
      <rgbColor rgb="00FFFFC0"/>
      <rgbColor rgb="00FF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I49"/>
  <sheetViews>
    <sheetView tabSelected="1" workbookViewId="0" topLeftCell="A1">
      <selection activeCell="B49" sqref="B49"/>
    </sheetView>
  </sheetViews>
  <sheetFormatPr defaultColWidth="9.140625" defaultRowHeight="12.75"/>
  <cols>
    <col min="9" max="9" width="11.8515625" style="0" customWidth="1"/>
  </cols>
  <sheetData>
    <row r="1" spans="1:9" ht="15.75">
      <c r="A1" s="63" t="s">
        <v>157</v>
      </c>
      <c r="I1" s="2"/>
    </row>
    <row r="2" spans="1:9" ht="1.5" customHeight="1">
      <c r="A2" s="3"/>
      <c r="I2" s="2"/>
    </row>
    <row r="3" spans="1:9" ht="15.75">
      <c r="A3" s="63" t="s">
        <v>158</v>
      </c>
      <c r="I3" s="2"/>
    </row>
    <row r="4" spans="1:9" ht="2.25" customHeight="1">
      <c r="A4" s="3"/>
      <c r="I4" s="2"/>
    </row>
    <row r="5" spans="1:9" ht="15.75">
      <c r="A5" s="1" t="s">
        <v>0</v>
      </c>
      <c r="I5" s="2"/>
    </row>
    <row r="6" spans="1:9" ht="15.75">
      <c r="A6" s="74" t="s">
        <v>159</v>
      </c>
      <c r="B6" s="75"/>
      <c r="C6" s="75"/>
      <c r="D6" s="75"/>
      <c r="E6" s="75"/>
      <c r="I6" s="2"/>
    </row>
    <row r="7" spans="1:9" ht="15.75">
      <c r="A7" s="65" t="s">
        <v>163</v>
      </c>
      <c r="I7" s="2"/>
    </row>
    <row r="8" spans="1:9" ht="1.5" customHeight="1">
      <c r="A8" s="4"/>
      <c r="I8" s="2"/>
    </row>
    <row r="9" spans="1:9" ht="15.75">
      <c r="A9" s="63" t="s">
        <v>160</v>
      </c>
      <c r="I9" s="2"/>
    </row>
    <row r="10" spans="1:9" ht="15.75">
      <c r="A10" s="64" t="s">
        <v>161</v>
      </c>
      <c r="I10" s="2"/>
    </row>
    <row r="11" spans="1:9" ht="15.75">
      <c r="A11" s="64" t="s">
        <v>162</v>
      </c>
      <c r="I11" s="2"/>
    </row>
    <row r="12" spans="1:9" ht="15.75">
      <c r="A12" s="64" t="s">
        <v>164</v>
      </c>
      <c r="I12" s="2"/>
    </row>
    <row r="13" spans="1:9" ht="2.25" customHeight="1">
      <c r="A13" s="5"/>
      <c r="I13" s="2"/>
    </row>
    <row r="14" spans="1:9" ht="15.75">
      <c r="A14" s="66" t="s">
        <v>165</v>
      </c>
      <c r="I14" s="2"/>
    </row>
    <row r="15" spans="1:9" ht="15.75">
      <c r="A15" s="65" t="s">
        <v>166</v>
      </c>
      <c r="I15" s="2"/>
    </row>
    <row r="16" spans="1:9" ht="15.75">
      <c r="A16" s="76" t="s">
        <v>167</v>
      </c>
      <c r="B16" s="77"/>
      <c r="C16" s="77"/>
      <c r="D16" s="77"/>
      <c r="E16" s="77"/>
      <c r="F16" s="77"/>
      <c r="G16" s="77"/>
      <c r="H16" s="77"/>
      <c r="I16" s="77"/>
    </row>
    <row r="17" spans="1:9" s="96" customFormat="1" ht="15.75">
      <c r="A17" s="97" t="s">
        <v>168</v>
      </c>
      <c r="B17" s="98"/>
      <c r="C17" s="98"/>
      <c r="D17" s="98"/>
      <c r="E17" s="98"/>
      <c r="F17" s="98"/>
      <c r="G17" s="98"/>
      <c r="H17" s="98"/>
      <c r="I17" s="99"/>
    </row>
    <row r="18" spans="1:9" s="96" customFormat="1" ht="15.75">
      <c r="A18" s="100" t="s">
        <v>169</v>
      </c>
      <c r="B18" s="101"/>
      <c r="C18" s="101"/>
      <c r="D18" s="101"/>
      <c r="E18" s="101"/>
      <c r="F18" s="101"/>
      <c r="G18" s="101"/>
      <c r="H18" s="101"/>
      <c r="I18" s="102"/>
    </row>
    <row r="19" spans="1:9" ht="15.75">
      <c r="A19" s="67" t="s">
        <v>170</v>
      </c>
      <c r="I19" s="2"/>
    </row>
    <row r="20" spans="1:9" ht="15.75">
      <c r="A20" s="70" t="s">
        <v>172</v>
      </c>
      <c r="B20" s="71"/>
      <c r="C20" s="71"/>
      <c r="D20" s="71"/>
      <c r="E20" s="71"/>
      <c r="F20" s="71"/>
      <c r="G20" s="71"/>
      <c r="H20" s="71"/>
      <c r="I20" s="71"/>
    </row>
    <row r="21" spans="1:9" ht="15.75">
      <c r="A21" s="70" t="s">
        <v>173</v>
      </c>
      <c r="B21" s="71"/>
      <c r="C21" s="71"/>
      <c r="D21" s="71"/>
      <c r="E21" s="71"/>
      <c r="F21" s="71"/>
      <c r="G21" s="71"/>
      <c r="H21" s="71"/>
      <c r="I21" s="71"/>
    </row>
    <row r="22" spans="1:9" ht="15.75">
      <c r="A22" s="70" t="s">
        <v>171</v>
      </c>
      <c r="B22" s="71"/>
      <c r="C22" s="71"/>
      <c r="D22" s="71"/>
      <c r="E22" s="71"/>
      <c r="F22" s="71"/>
      <c r="G22" s="71"/>
      <c r="H22" s="71"/>
      <c r="I22" s="71"/>
    </row>
    <row r="23" spans="1:9" ht="3" customHeight="1">
      <c r="A23" s="8"/>
      <c r="I23" s="2"/>
    </row>
    <row r="24" spans="1:9" ht="15.75">
      <c r="A24" s="6" t="s">
        <v>1</v>
      </c>
      <c r="I24" s="2"/>
    </row>
    <row r="25" spans="1:9" ht="32.25" customHeight="1">
      <c r="A25" s="68" t="s">
        <v>174</v>
      </c>
      <c r="B25" s="72"/>
      <c r="C25" s="72"/>
      <c r="D25" s="72"/>
      <c r="E25" s="72"/>
      <c r="F25" s="72"/>
      <c r="G25" s="72"/>
      <c r="H25" s="72"/>
      <c r="I25" s="72"/>
    </row>
    <row r="26" spans="1:9" ht="2.25" customHeight="1">
      <c r="A26" s="5"/>
      <c r="I26" s="2"/>
    </row>
    <row r="27" spans="1:9" ht="33.75" customHeight="1">
      <c r="A27" s="69" t="s">
        <v>175</v>
      </c>
      <c r="B27" s="73"/>
      <c r="C27" s="73"/>
      <c r="D27" s="73"/>
      <c r="E27" s="73"/>
      <c r="F27" s="73"/>
      <c r="G27" s="73"/>
      <c r="H27" s="73"/>
      <c r="I27" s="73"/>
    </row>
    <row r="28" spans="1:9" ht="3" customHeight="1">
      <c r="A28" s="3"/>
      <c r="I28" s="2"/>
    </row>
    <row r="29" spans="1:9" ht="30.75" customHeight="1">
      <c r="A29" s="69" t="s">
        <v>176</v>
      </c>
      <c r="B29" s="73"/>
      <c r="C29" s="73"/>
      <c r="D29" s="73"/>
      <c r="E29" s="73"/>
      <c r="F29" s="73"/>
      <c r="G29" s="73"/>
      <c r="H29" s="73"/>
      <c r="I29" s="73"/>
    </row>
    <row r="30" spans="1:9" ht="2.25" customHeight="1">
      <c r="A30" s="3"/>
      <c r="I30" s="2"/>
    </row>
    <row r="31" spans="1:9" ht="34.5" customHeight="1">
      <c r="A31" s="95" t="s">
        <v>183</v>
      </c>
      <c r="B31" s="93"/>
      <c r="C31" s="93"/>
      <c r="D31" s="93"/>
      <c r="E31" s="93"/>
      <c r="F31" s="93"/>
      <c r="G31" s="93"/>
      <c r="H31" s="93"/>
      <c r="I31" s="94"/>
    </row>
    <row r="32" spans="1:9" ht="1.5" customHeight="1">
      <c r="A32" s="9"/>
      <c r="I32" s="2"/>
    </row>
    <row r="33" spans="1:9" ht="15.75">
      <c r="A33" s="6" t="s">
        <v>2</v>
      </c>
      <c r="I33" s="2"/>
    </row>
    <row r="34" spans="1:9" ht="15.75">
      <c r="A34" s="8" t="s">
        <v>3</v>
      </c>
      <c r="I34" s="2"/>
    </row>
    <row r="35" spans="1:9" ht="15.75">
      <c r="A35" s="67" t="s">
        <v>180</v>
      </c>
      <c r="I35" s="2"/>
    </row>
    <row r="36" spans="1:9" ht="15.75">
      <c r="A36" s="67" t="s">
        <v>177</v>
      </c>
      <c r="I36" s="2"/>
    </row>
    <row r="37" spans="1:9" ht="15.75" customHeight="1">
      <c r="A37" s="68" t="s">
        <v>178</v>
      </c>
      <c r="B37" s="72"/>
      <c r="C37" s="72"/>
      <c r="D37" s="72"/>
      <c r="E37" s="72"/>
      <c r="F37" s="72"/>
      <c r="G37" s="72"/>
      <c r="H37" s="72"/>
      <c r="I37" s="72"/>
    </row>
    <row r="38" spans="1:9" ht="15.75">
      <c r="A38" s="67" t="s">
        <v>179</v>
      </c>
      <c r="I38" s="2"/>
    </row>
    <row r="39" spans="1:9" ht="15.75">
      <c r="A39" s="67" t="s">
        <v>181</v>
      </c>
      <c r="I39" s="2"/>
    </row>
    <row r="40" spans="1:9" ht="2.25" customHeight="1">
      <c r="A40" s="5"/>
      <c r="I40" s="2"/>
    </row>
    <row r="41" spans="1:9" ht="15.75">
      <c r="A41" s="6" t="s">
        <v>4</v>
      </c>
      <c r="I41" s="2"/>
    </row>
    <row r="42" spans="1:9" ht="63.75" customHeight="1">
      <c r="A42" s="92" t="s">
        <v>182</v>
      </c>
      <c r="B42" s="93"/>
      <c r="C42" s="93"/>
      <c r="D42" s="93"/>
      <c r="E42" s="93"/>
      <c r="F42" s="93"/>
      <c r="G42" s="93"/>
      <c r="H42" s="93"/>
      <c r="I42" s="94"/>
    </row>
    <row r="43" spans="1:9" ht="15.75">
      <c r="A43" s="7"/>
      <c r="I43" s="2"/>
    </row>
    <row r="44" spans="1:9" ht="15.75" hidden="1">
      <c r="A44" s="7"/>
      <c r="I44" s="2"/>
    </row>
    <row r="45" spans="1:9" ht="15.75" hidden="1">
      <c r="A45" s="7"/>
      <c r="I45" s="2"/>
    </row>
    <row r="46" spans="1:9" ht="15.75" hidden="1">
      <c r="A46" s="7"/>
      <c r="I46" s="2"/>
    </row>
    <row r="47" spans="1:9" ht="15.75">
      <c r="A47" s="7"/>
      <c r="I47" s="2"/>
    </row>
    <row r="48" spans="1:9" ht="15.75">
      <c r="A48" s="7" t="s">
        <v>5</v>
      </c>
      <c r="F48" s="7" t="s">
        <v>6</v>
      </c>
      <c r="I48" s="2"/>
    </row>
    <row r="49" spans="1:9" ht="15.75">
      <c r="A49" s="7" t="s">
        <v>7</v>
      </c>
      <c r="F49" s="70" t="s">
        <v>184</v>
      </c>
      <c r="G49" s="71"/>
      <c r="H49" s="71"/>
      <c r="I49" s="71"/>
    </row>
  </sheetData>
  <mergeCells count="14">
    <mergeCell ref="A6:E6"/>
    <mergeCell ref="A16:I16"/>
    <mergeCell ref="A20:I20"/>
    <mergeCell ref="A21:I21"/>
    <mergeCell ref="A17:I17"/>
    <mergeCell ref="A18:I18"/>
    <mergeCell ref="A22:I22"/>
    <mergeCell ref="F49:I49"/>
    <mergeCell ref="A25:I25"/>
    <mergeCell ref="A27:I27"/>
    <mergeCell ref="A29:I29"/>
    <mergeCell ref="A37:I37"/>
    <mergeCell ref="A42:I42"/>
    <mergeCell ref="A31:I31"/>
  </mergeCells>
  <printOptions/>
  <pageMargins left="0.7875" right="0.7875" top="0.9" bottom="0.7875" header="0.26" footer="0.5"/>
  <pageSetup cellComments="asDisplayed" horizontalDpi="300" verticalDpi="300" orientation="portrait" paperSize="9" r:id="rId1"/>
  <headerFooter alignWithMargins="0">
    <oddHeader>&amp;CXV Mistrzostwa Polski w Nocnych Marszach na Orientację 
&amp;"Arial,Pogrubiony"&amp;12PROTOKÓŁ  KOŃCOWY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1"/>
  <dimension ref="A1:V22"/>
  <sheetViews>
    <sheetView workbookViewId="0" topLeftCell="E1">
      <pane ySplit="2" topLeftCell="BM15" activePane="bottomLeft" state="frozen"/>
      <selection pane="topLeft" activeCell="B7" sqref="B7"/>
      <selection pane="bottomLeft" activeCell="R19" sqref="R19"/>
    </sheetView>
  </sheetViews>
  <sheetFormatPr defaultColWidth="9.140625" defaultRowHeight="12.75"/>
  <cols>
    <col min="1" max="1" width="5.7109375" style="0" customWidth="1"/>
    <col min="2" max="2" width="19.7109375" style="0" customWidth="1"/>
    <col min="3" max="3" width="17.00390625" style="0" customWidth="1"/>
    <col min="4" max="4" width="2.140625" style="0" hidden="1" customWidth="1"/>
    <col min="5" max="5" width="5.7109375" style="0" customWidth="1"/>
    <col min="6" max="6" width="8.140625" style="0" customWidth="1"/>
    <col min="7" max="7" width="3.28125" style="0" customWidth="1"/>
    <col min="8" max="8" width="5.7109375" style="0" customWidth="1"/>
    <col min="9" max="9" width="8.140625" style="0" customWidth="1"/>
    <col min="10" max="10" width="3.28125" style="0" customWidth="1"/>
    <col min="11" max="11" width="8.140625" style="0" customWidth="1"/>
    <col min="12" max="12" width="3.28125" style="0" customWidth="1"/>
    <col min="13" max="13" width="5.7109375" style="0" customWidth="1"/>
    <col min="14" max="14" width="8.140625" style="0" customWidth="1"/>
    <col min="15" max="15" width="3.28125" style="0" customWidth="1"/>
    <col min="16" max="16" width="8.140625" style="0" customWidth="1"/>
    <col min="17" max="17" width="3.28125" style="0" customWidth="1"/>
    <col min="18" max="18" width="5.7109375" style="0" customWidth="1"/>
    <col min="19" max="19" width="8.140625" style="0" customWidth="1"/>
    <col min="20" max="20" width="3.28125" style="0" customWidth="1"/>
    <col min="21" max="21" width="8.140625" style="0" customWidth="1"/>
    <col min="22" max="22" width="3.28125" style="0" customWidth="1"/>
  </cols>
  <sheetData>
    <row r="1" spans="1:22" s="11" customFormat="1" ht="25.5" customHeight="1">
      <c r="A1" s="82" t="s">
        <v>8</v>
      </c>
      <c r="B1" s="83" t="s">
        <v>9</v>
      </c>
      <c r="C1" s="83" t="s">
        <v>10</v>
      </c>
      <c r="D1" s="10"/>
      <c r="E1" s="80" t="s">
        <v>11</v>
      </c>
      <c r="F1" s="80"/>
      <c r="G1" s="80"/>
      <c r="H1" s="80" t="s">
        <v>12</v>
      </c>
      <c r="I1" s="80"/>
      <c r="J1" s="80"/>
      <c r="K1" s="80" t="s">
        <v>13</v>
      </c>
      <c r="L1" s="80"/>
      <c r="M1" s="80" t="s">
        <v>14</v>
      </c>
      <c r="N1" s="80"/>
      <c r="O1" s="80"/>
      <c r="P1" s="81" t="s">
        <v>15</v>
      </c>
      <c r="Q1" s="81"/>
      <c r="R1" s="78" t="s">
        <v>16</v>
      </c>
      <c r="S1" s="78"/>
      <c r="T1" s="78"/>
      <c r="U1" s="79" t="s">
        <v>17</v>
      </c>
      <c r="V1" s="79"/>
    </row>
    <row r="2" spans="1:22" s="18" customFormat="1" ht="57.75" customHeight="1">
      <c r="A2" s="82"/>
      <c r="B2" s="83"/>
      <c r="C2" s="83"/>
      <c r="D2" s="10" t="s">
        <v>18</v>
      </c>
      <c r="E2" s="12" t="s">
        <v>19</v>
      </c>
      <c r="F2" s="13" t="s">
        <v>20</v>
      </c>
      <c r="G2" s="12" t="s">
        <v>21</v>
      </c>
      <c r="H2" s="12" t="s">
        <v>22</v>
      </c>
      <c r="I2" s="13" t="s">
        <v>23</v>
      </c>
      <c r="J2" s="12" t="s">
        <v>24</v>
      </c>
      <c r="K2" s="13" t="s">
        <v>25</v>
      </c>
      <c r="L2" s="12" t="s">
        <v>26</v>
      </c>
      <c r="M2" s="12" t="s">
        <v>27</v>
      </c>
      <c r="N2" s="13" t="s">
        <v>28</v>
      </c>
      <c r="O2" s="12" t="s">
        <v>29</v>
      </c>
      <c r="P2" s="13" t="s">
        <v>30</v>
      </c>
      <c r="Q2" s="14" t="s">
        <v>31</v>
      </c>
      <c r="R2" s="15" t="s">
        <v>32</v>
      </c>
      <c r="S2" s="16" t="s">
        <v>33</v>
      </c>
      <c r="T2" s="17" t="s">
        <v>34</v>
      </c>
      <c r="U2" s="16" t="s">
        <v>35</v>
      </c>
      <c r="V2" s="17" t="s">
        <v>36</v>
      </c>
    </row>
    <row r="3" spans="1:22" s="25" customFormat="1" ht="25.5" customHeight="1">
      <c r="A3" s="19">
        <f aca="true" t="shared" si="0" ref="A3:A22">V3</f>
        <v>1</v>
      </c>
      <c r="B3" s="20" t="s">
        <v>37</v>
      </c>
      <c r="C3" s="59" t="s">
        <v>140</v>
      </c>
      <c r="D3" s="21" t="s">
        <v>38</v>
      </c>
      <c r="E3" s="22">
        <v>78</v>
      </c>
      <c r="F3" s="23">
        <f aca="true" t="shared" si="1" ref="F3:F22">IF(E3&lt;&gt;"",IF(ISNUMBER(E3),MAX(1000/TSE1*(TSE1-E3+MIN(E$1:E$31966)),0),0),"")</f>
        <v>1000</v>
      </c>
      <c r="G3" s="19">
        <f aca="true" t="shared" si="2" ref="G3:G22">IF(F3&lt;&gt;"",RANK(F3,F$1:F$31966),"")</f>
        <v>1</v>
      </c>
      <c r="H3" s="22">
        <v>108</v>
      </c>
      <c r="I3" s="23">
        <f aca="true" t="shared" si="3" ref="I3:I22">IF(H3&lt;&gt;"",IF(ISNUMBER(H3),MAX(1000/TSE2*(TSE2-H3+MIN(H$1:H$31966)),0),0),"")</f>
        <v>997.6190476190476</v>
      </c>
      <c r="J3" s="19">
        <f aca="true" t="shared" si="4" ref="J3:J22">IF(I3&lt;&gt;"",RANK(I3,I$1:I$31966),"")</f>
        <v>2</v>
      </c>
      <c r="K3" s="23">
        <f aca="true" t="shared" si="5" ref="K3:K22">IF(I3&lt;&gt;"",F3+I3,"")</f>
        <v>1997.6190476190477</v>
      </c>
      <c r="L3" s="19">
        <f aca="true" t="shared" si="6" ref="L3:L22">IF(K3&lt;&gt;"",RANK(K3,K$1:K$31966),"")</f>
        <v>1</v>
      </c>
      <c r="M3" s="24">
        <v>0</v>
      </c>
      <c r="N3" s="23">
        <f aca="true" t="shared" si="7" ref="N3:N22">IF(M3&lt;&gt;"",IF(ISNUMBER(M3),MAX(1000/TSE3*(TSE3-M3+MIN(M$1:M$31966)),0),0),"")</f>
        <v>1000</v>
      </c>
      <c r="O3" s="19">
        <f aca="true" t="shared" si="8" ref="O3:O22">IF(N3&lt;&gt;"",RANK(N3,N$1:N$31966),"")</f>
        <v>1</v>
      </c>
      <c r="P3" s="23">
        <f aca="true" t="shared" si="9" ref="P3:P22">IF(N3&lt;&gt;"",K3+N3,"")</f>
        <v>2997.6190476190477</v>
      </c>
      <c r="Q3" s="19">
        <f aca="true" t="shared" si="10" ref="Q3:Q22">IF(P3&lt;&gt;"",RANK(P3,P$1:P$31966),"")</f>
        <v>1</v>
      </c>
      <c r="R3" s="22">
        <v>0</v>
      </c>
      <c r="S3" s="23">
        <f aca="true" t="shared" si="11" ref="S3:S22">IF(R3&lt;&gt;"",IF(ISNUMBER(R3),MAX(1000/TSE4*(TSE4-R3+MIN(R$1:R$31966)),0),0),"")</f>
        <v>1000</v>
      </c>
      <c r="T3" s="19">
        <f aca="true" t="shared" si="12" ref="T3:T22">IF(S3&lt;&gt;"",RANK(S3,S$1:S$31966),"")</f>
        <v>1</v>
      </c>
      <c r="U3" s="23">
        <f aca="true" t="shared" si="13" ref="U3:U22">IF(S3&lt;&gt;"",P3+S3,"")</f>
        <v>3997.6190476190477</v>
      </c>
      <c r="V3" s="19">
        <f aca="true" t="shared" si="14" ref="V3:V22">IF(U3&lt;&gt;"",RANK(U3,U$1:U$31966),"")</f>
        <v>1</v>
      </c>
    </row>
    <row r="4" spans="1:22" s="25" customFormat="1" ht="25.5" customHeight="1">
      <c r="A4" s="26">
        <f t="shared" si="0"/>
        <v>2</v>
      </c>
      <c r="B4" s="27" t="s">
        <v>39</v>
      </c>
      <c r="C4" s="58" t="s">
        <v>141</v>
      </c>
      <c r="D4" s="28">
        <v>72</v>
      </c>
      <c r="E4" s="29">
        <v>83</v>
      </c>
      <c r="F4" s="30">
        <f t="shared" si="1"/>
        <v>995.7264957264957</v>
      </c>
      <c r="G4" s="26">
        <f t="shared" si="2"/>
        <v>2</v>
      </c>
      <c r="H4" s="29">
        <v>105</v>
      </c>
      <c r="I4" s="30">
        <f t="shared" si="3"/>
        <v>1000</v>
      </c>
      <c r="J4" s="26">
        <f t="shared" si="4"/>
        <v>1</v>
      </c>
      <c r="K4" s="30">
        <f t="shared" si="5"/>
        <v>1995.7264957264956</v>
      </c>
      <c r="L4" s="26">
        <f t="shared" si="6"/>
        <v>2</v>
      </c>
      <c r="M4" s="31">
        <v>25</v>
      </c>
      <c r="N4" s="30">
        <f t="shared" si="7"/>
        <v>983.6601307189543</v>
      </c>
      <c r="O4" s="26">
        <f t="shared" si="8"/>
        <v>12</v>
      </c>
      <c r="P4" s="30">
        <f t="shared" si="9"/>
        <v>2979.38662644545</v>
      </c>
      <c r="Q4" s="26">
        <f t="shared" si="10"/>
        <v>2</v>
      </c>
      <c r="R4" s="29">
        <v>0</v>
      </c>
      <c r="S4" s="30">
        <f t="shared" si="11"/>
        <v>1000</v>
      </c>
      <c r="T4" s="26">
        <f t="shared" si="12"/>
        <v>1</v>
      </c>
      <c r="U4" s="30">
        <f t="shared" si="13"/>
        <v>3979.38662644545</v>
      </c>
      <c r="V4" s="26">
        <f t="shared" si="14"/>
        <v>2</v>
      </c>
    </row>
    <row r="5" spans="1:22" s="25" customFormat="1" ht="25.5" customHeight="1">
      <c r="A5" s="26">
        <f t="shared" si="0"/>
        <v>3</v>
      </c>
      <c r="B5" s="32" t="s">
        <v>40</v>
      </c>
      <c r="C5" s="33" t="s">
        <v>41</v>
      </c>
      <c r="D5" s="33" t="s">
        <v>42</v>
      </c>
      <c r="E5" s="29">
        <v>185</v>
      </c>
      <c r="F5" s="30">
        <f t="shared" si="1"/>
        <v>908.5470085470085</v>
      </c>
      <c r="G5" s="26">
        <f t="shared" si="2"/>
        <v>3</v>
      </c>
      <c r="H5" s="29">
        <v>140</v>
      </c>
      <c r="I5" s="30">
        <f t="shared" si="3"/>
        <v>972.2222222222222</v>
      </c>
      <c r="J5" s="26">
        <f t="shared" si="4"/>
        <v>3</v>
      </c>
      <c r="K5" s="30">
        <f t="shared" si="5"/>
        <v>1880.7692307692307</v>
      </c>
      <c r="L5" s="26">
        <f t="shared" si="6"/>
        <v>3</v>
      </c>
      <c r="M5" s="31">
        <v>30</v>
      </c>
      <c r="N5" s="30">
        <f t="shared" si="7"/>
        <v>980.3921568627451</v>
      </c>
      <c r="O5" s="26">
        <f t="shared" si="8"/>
        <v>14</v>
      </c>
      <c r="P5" s="30">
        <f t="shared" si="9"/>
        <v>2861.1613876319757</v>
      </c>
      <c r="Q5" s="26">
        <f t="shared" si="10"/>
        <v>3</v>
      </c>
      <c r="R5" s="29">
        <v>0</v>
      </c>
      <c r="S5" s="30">
        <f t="shared" si="11"/>
        <v>1000</v>
      </c>
      <c r="T5" s="26">
        <f t="shared" si="12"/>
        <v>1</v>
      </c>
      <c r="U5" s="30">
        <f t="shared" si="13"/>
        <v>3861.1613876319757</v>
      </c>
      <c r="V5" s="26">
        <f t="shared" si="14"/>
        <v>3</v>
      </c>
    </row>
    <row r="6" spans="1:22" s="25" customFormat="1" ht="25.5" customHeight="1">
      <c r="A6" s="26">
        <f t="shared" si="0"/>
        <v>4</v>
      </c>
      <c r="B6" s="27" t="s">
        <v>43</v>
      </c>
      <c r="C6" s="28" t="s">
        <v>44</v>
      </c>
      <c r="D6" s="28">
        <v>60</v>
      </c>
      <c r="E6" s="29">
        <v>195</v>
      </c>
      <c r="F6" s="30">
        <f t="shared" si="1"/>
        <v>900</v>
      </c>
      <c r="G6" s="26">
        <f t="shared" si="2"/>
        <v>4</v>
      </c>
      <c r="H6" s="29">
        <v>200</v>
      </c>
      <c r="I6" s="30">
        <f t="shared" si="3"/>
        <v>924.6031746031746</v>
      </c>
      <c r="J6" s="26">
        <f t="shared" si="4"/>
        <v>4</v>
      </c>
      <c r="K6" s="30">
        <f t="shared" si="5"/>
        <v>1824.6031746031745</v>
      </c>
      <c r="L6" s="26">
        <f t="shared" si="6"/>
        <v>4</v>
      </c>
      <c r="M6" s="31">
        <v>50</v>
      </c>
      <c r="N6" s="30">
        <f t="shared" si="7"/>
        <v>967.3202614379085</v>
      </c>
      <c r="O6" s="26">
        <f t="shared" si="8"/>
        <v>15</v>
      </c>
      <c r="P6" s="30">
        <f t="shared" si="9"/>
        <v>2791.923436041083</v>
      </c>
      <c r="Q6" s="26">
        <f t="shared" si="10"/>
        <v>4</v>
      </c>
      <c r="R6" s="29">
        <v>50</v>
      </c>
      <c r="S6" s="30">
        <f t="shared" si="11"/>
        <v>981.4814814814814</v>
      </c>
      <c r="T6" s="26">
        <f t="shared" si="12"/>
        <v>10</v>
      </c>
      <c r="U6" s="30">
        <f t="shared" si="13"/>
        <v>3773.404917522564</v>
      </c>
      <c r="V6" s="26">
        <f t="shared" si="14"/>
        <v>4</v>
      </c>
    </row>
    <row r="7" spans="1:22" s="25" customFormat="1" ht="25.5" customHeight="1">
      <c r="A7" s="26">
        <f t="shared" si="0"/>
        <v>5</v>
      </c>
      <c r="B7" s="32" t="s">
        <v>45</v>
      </c>
      <c r="C7" s="33" t="s">
        <v>46</v>
      </c>
      <c r="D7" s="33" t="s">
        <v>47</v>
      </c>
      <c r="E7" s="29">
        <v>282</v>
      </c>
      <c r="F7" s="30">
        <f t="shared" si="1"/>
        <v>825.6410256410256</v>
      </c>
      <c r="G7" s="26">
        <f t="shared" si="2"/>
        <v>5</v>
      </c>
      <c r="H7" s="29">
        <v>415</v>
      </c>
      <c r="I7" s="30">
        <f t="shared" si="3"/>
        <v>753.968253968254</v>
      </c>
      <c r="J7" s="26">
        <f t="shared" si="4"/>
        <v>9</v>
      </c>
      <c r="K7" s="30">
        <f t="shared" si="5"/>
        <v>1579.6092796092796</v>
      </c>
      <c r="L7" s="26">
        <f t="shared" si="6"/>
        <v>5</v>
      </c>
      <c r="M7" s="31">
        <v>0</v>
      </c>
      <c r="N7" s="30">
        <f t="shared" si="7"/>
        <v>1000</v>
      </c>
      <c r="O7" s="26">
        <f t="shared" si="8"/>
        <v>1</v>
      </c>
      <c r="P7" s="30">
        <f t="shared" si="9"/>
        <v>2579.60927960928</v>
      </c>
      <c r="Q7" s="26">
        <f t="shared" si="10"/>
        <v>5</v>
      </c>
      <c r="R7" s="29">
        <v>0</v>
      </c>
      <c r="S7" s="30">
        <f t="shared" si="11"/>
        <v>1000</v>
      </c>
      <c r="T7" s="26">
        <f t="shared" si="12"/>
        <v>1</v>
      </c>
      <c r="U7" s="30">
        <f t="shared" si="13"/>
        <v>3579.60927960928</v>
      </c>
      <c r="V7" s="26">
        <f t="shared" si="14"/>
        <v>5</v>
      </c>
    </row>
    <row r="8" spans="1:22" s="25" customFormat="1" ht="25.5" customHeight="1">
      <c r="A8" s="26">
        <f t="shared" si="0"/>
        <v>6</v>
      </c>
      <c r="B8" s="32" t="s">
        <v>48</v>
      </c>
      <c r="C8" s="60" t="s">
        <v>142</v>
      </c>
      <c r="D8" s="33" t="s">
        <v>49</v>
      </c>
      <c r="E8" s="29">
        <v>503</v>
      </c>
      <c r="F8" s="30">
        <f t="shared" si="1"/>
        <v>636.7521367521367</v>
      </c>
      <c r="G8" s="26">
        <f t="shared" si="2"/>
        <v>10</v>
      </c>
      <c r="H8" s="29">
        <v>385</v>
      </c>
      <c r="I8" s="30">
        <f t="shared" si="3"/>
        <v>777.7777777777777</v>
      </c>
      <c r="J8" s="26">
        <f t="shared" si="4"/>
        <v>6</v>
      </c>
      <c r="K8" s="30">
        <f t="shared" si="5"/>
        <v>1414.5299145299145</v>
      </c>
      <c r="L8" s="26">
        <f t="shared" si="6"/>
        <v>8</v>
      </c>
      <c r="M8" s="31">
        <v>0</v>
      </c>
      <c r="N8" s="30">
        <f t="shared" si="7"/>
        <v>1000</v>
      </c>
      <c r="O8" s="26">
        <f t="shared" si="8"/>
        <v>1</v>
      </c>
      <c r="P8" s="30">
        <f t="shared" si="9"/>
        <v>2414.5299145299145</v>
      </c>
      <c r="Q8" s="26">
        <f t="shared" si="10"/>
        <v>8</v>
      </c>
      <c r="R8" s="29">
        <v>0</v>
      </c>
      <c r="S8" s="30">
        <f t="shared" si="11"/>
        <v>1000</v>
      </c>
      <c r="T8" s="26">
        <f t="shared" si="12"/>
        <v>1</v>
      </c>
      <c r="U8" s="30">
        <f t="shared" si="13"/>
        <v>3414.5299145299145</v>
      </c>
      <c r="V8" s="26">
        <f t="shared" si="14"/>
        <v>6</v>
      </c>
    </row>
    <row r="9" spans="1:22" s="25" customFormat="1" ht="25.5" customHeight="1">
      <c r="A9" s="26">
        <f t="shared" si="0"/>
        <v>7</v>
      </c>
      <c r="B9" s="32" t="s">
        <v>50</v>
      </c>
      <c r="C9" s="33" t="s">
        <v>51</v>
      </c>
      <c r="D9" s="33" t="s">
        <v>52</v>
      </c>
      <c r="E9" s="29">
        <v>494</v>
      </c>
      <c r="F9" s="30">
        <f t="shared" si="1"/>
        <v>644.4444444444445</v>
      </c>
      <c r="G9" s="26">
        <f t="shared" si="2"/>
        <v>9</v>
      </c>
      <c r="H9" s="29">
        <v>359</v>
      </c>
      <c r="I9" s="30">
        <f t="shared" si="3"/>
        <v>798.4126984126983</v>
      </c>
      <c r="J9" s="26">
        <f t="shared" si="4"/>
        <v>5</v>
      </c>
      <c r="K9" s="30">
        <f t="shared" si="5"/>
        <v>1442.8571428571427</v>
      </c>
      <c r="L9" s="26">
        <f t="shared" si="6"/>
        <v>6</v>
      </c>
      <c r="M9" s="31">
        <v>0</v>
      </c>
      <c r="N9" s="30">
        <f t="shared" si="7"/>
        <v>1000</v>
      </c>
      <c r="O9" s="26">
        <f t="shared" si="8"/>
        <v>1</v>
      </c>
      <c r="P9" s="30">
        <f t="shared" si="9"/>
        <v>2442.8571428571427</v>
      </c>
      <c r="Q9" s="26">
        <f t="shared" si="10"/>
        <v>6</v>
      </c>
      <c r="R9" s="29">
        <v>80</v>
      </c>
      <c r="S9" s="30">
        <f t="shared" si="11"/>
        <v>970.3703703703703</v>
      </c>
      <c r="T9" s="26">
        <f t="shared" si="12"/>
        <v>11</v>
      </c>
      <c r="U9" s="30">
        <f t="shared" si="13"/>
        <v>3413.227513227513</v>
      </c>
      <c r="V9" s="26">
        <f t="shared" si="14"/>
        <v>7</v>
      </c>
    </row>
    <row r="10" spans="1:22" s="25" customFormat="1" ht="25.5" customHeight="1">
      <c r="A10" s="26">
        <f t="shared" si="0"/>
        <v>8</v>
      </c>
      <c r="B10" s="32" t="s">
        <v>53</v>
      </c>
      <c r="C10" s="60" t="s">
        <v>143</v>
      </c>
      <c r="D10" s="33" t="s">
        <v>54</v>
      </c>
      <c r="E10" s="29">
        <v>486</v>
      </c>
      <c r="F10" s="30">
        <f t="shared" si="1"/>
        <v>651.2820512820513</v>
      </c>
      <c r="G10" s="26">
        <f t="shared" si="2"/>
        <v>8</v>
      </c>
      <c r="H10" s="29">
        <v>385</v>
      </c>
      <c r="I10" s="30">
        <f t="shared" si="3"/>
        <v>777.7777777777777</v>
      </c>
      <c r="J10" s="26">
        <f t="shared" si="4"/>
        <v>6</v>
      </c>
      <c r="K10" s="30">
        <f t="shared" si="5"/>
        <v>1429.059829059829</v>
      </c>
      <c r="L10" s="26">
        <f t="shared" si="6"/>
        <v>7</v>
      </c>
      <c r="M10" s="31">
        <v>20</v>
      </c>
      <c r="N10" s="30">
        <f t="shared" si="7"/>
        <v>986.9281045751634</v>
      </c>
      <c r="O10" s="26">
        <f t="shared" si="8"/>
        <v>10</v>
      </c>
      <c r="P10" s="30">
        <f t="shared" si="9"/>
        <v>2415.9879336349923</v>
      </c>
      <c r="Q10" s="26">
        <f t="shared" si="10"/>
        <v>7</v>
      </c>
      <c r="R10" s="29">
        <v>20</v>
      </c>
      <c r="S10" s="30">
        <f t="shared" si="11"/>
        <v>992.5925925925925</v>
      </c>
      <c r="T10" s="26">
        <f t="shared" si="12"/>
        <v>8</v>
      </c>
      <c r="U10" s="30">
        <f t="shared" si="13"/>
        <v>3408.580526227585</v>
      </c>
      <c r="V10" s="26">
        <f t="shared" si="14"/>
        <v>8</v>
      </c>
    </row>
    <row r="11" spans="1:22" s="25" customFormat="1" ht="25.5" customHeight="1">
      <c r="A11" s="26">
        <f t="shared" si="0"/>
        <v>9</v>
      </c>
      <c r="B11" s="32" t="s">
        <v>55</v>
      </c>
      <c r="C11" s="60" t="s">
        <v>144</v>
      </c>
      <c r="D11" s="33" t="s">
        <v>56</v>
      </c>
      <c r="E11" s="29">
        <v>481</v>
      </c>
      <c r="F11" s="30">
        <f t="shared" si="1"/>
        <v>655.5555555555555</v>
      </c>
      <c r="G11" s="26">
        <f t="shared" si="2"/>
        <v>7</v>
      </c>
      <c r="H11" s="29">
        <v>430</v>
      </c>
      <c r="I11" s="30">
        <f t="shared" si="3"/>
        <v>742.063492063492</v>
      </c>
      <c r="J11" s="26">
        <f t="shared" si="4"/>
        <v>10</v>
      </c>
      <c r="K11" s="30">
        <f t="shared" si="5"/>
        <v>1397.6190476190477</v>
      </c>
      <c r="L11" s="26">
        <f t="shared" si="6"/>
        <v>9</v>
      </c>
      <c r="M11" s="31">
        <v>0</v>
      </c>
      <c r="N11" s="30">
        <f t="shared" si="7"/>
        <v>1000</v>
      </c>
      <c r="O11" s="26">
        <f t="shared" si="8"/>
        <v>1</v>
      </c>
      <c r="P11" s="30">
        <f t="shared" si="9"/>
        <v>2397.6190476190477</v>
      </c>
      <c r="Q11" s="26">
        <f t="shared" si="10"/>
        <v>9</v>
      </c>
      <c r="R11" s="29">
        <v>0</v>
      </c>
      <c r="S11" s="30">
        <f t="shared" si="11"/>
        <v>1000</v>
      </c>
      <c r="T11" s="26">
        <f t="shared" si="12"/>
        <v>1</v>
      </c>
      <c r="U11" s="30">
        <f t="shared" si="13"/>
        <v>3397.6190476190477</v>
      </c>
      <c r="V11" s="26">
        <f t="shared" si="14"/>
        <v>9</v>
      </c>
    </row>
    <row r="12" spans="1:22" s="25" customFormat="1" ht="25.5" customHeight="1">
      <c r="A12" s="26">
        <f t="shared" si="0"/>
        <v>10</v>
      </c>
      <c r="B12" s="27" t="s">
        <v>57</v>
      </c>
      <c r="C12" s="58" t="s">
        <v>145</v>
      </c>
      <c r="D12" s="28">
        <v>44</v>
      </c>
      <c r="E12" s="29">
        <v>553</v>
      </c>
      <c r="F12" s="30">
        <f t="shared" si="1"/>
        <v>594.017094017094</v>
      </c>
      <c r="G12" s="26">
        <f t="shared" si="2"/>
        <v>12</v>
      </c>
      <c r="H12" s="29">
        <v>400</v>
      </c>
      <c r="I12" s="30">
        <f t="shared" si="3"/>
        <v>765.8730158730158</v>
      </c>
      <c r="J12" s="26">
        <f t="shared" si="4"/>
        <v>8</v>
      </c>
      <c r="K12" s="30">
        <f t="shared" si="5"/>
        <v>1359.8901098901097</v>
      </c>
      <c r="L12" s="26">
        <f t="shared" si="6"/>
        <v>10</v>
      </c>
      <c r="M12" s="31">
        <v>0</v>
      </c>
      <c r="N12" s="30">
        <f t="shared" si="7"/>
        <v>1000</v>
      </c>
      <c r="O12" s="26">
        <f t="shared" si="8"/>
        <v>1</v>
      </c>
      <c r="P12" s="30">
        <f t="shared" si="9"/>
        <v>2359.8901098901097</v>
      </c>
      <c r="Q12" s="26">
        <f t="shared" si="10"/>
        <v>10</v>
      </c>
      <c r="R12" s="29">
        <v>10</v>
      </c>
      <c r="S12" s="30">
        <f t="shared" si="11"/>
        <v>996.2962962962962</v>
      </c>
      <c r="T12" s="26">
        <f t="shared" si="12"/>
        <v>7</v>
      </c>
      <c r="U12" s="30">
        <f t="shared" si="13"/>
        <v>3356.1864061864057</v>
      </c>
      <c r="V12" s="26">
        <f t="shared" si="14"/>
        <v>10</v>
      </c>
    </row>
    <row r="13" spans="1:22" s="25" customFormat="1" ht="25.5" customHeight="1">
      <c r="A13" s="26">
        <f t="shared" si="0"/>
        <v>11</v>
      </c>
      <c r="B13" s="61" t="s">
        <v>146</v>
      </c>
      <c r="C13" s="33" t="s">
        <v>58</v>
      </c>
      <c r="D13" s="33" t="s">
        <v>59</v>
      </c>
      <c r="E13" s="29">
        <v>535</v>
      </c>
      <c r="F13" s="30">
        <f t="shared" si="1"/>
        <v>609.4017094017094</v>
      </c>
      <c r="G13" s="26">
        <f t="shared" si="2"/>
        <v>11</v>
      </c>
      <c r="H13" s="29">
        <v>465</v>
      </c>
      <c r="I13" s="30">
        <f t="shared" si="3"/>
        <v>714.2857142857142</v>
      </c>
      <c r="J13" s="26">
        <f t="shared" si="4"/>
        <v>11</v>
      </c>
      <c r="K13" s="30">
        <f t="shared" si="5"/>
        <v>1323.6874236874237</v>
      </c>
      <c r="L13" s="26">
        <f t="shared" si="6"/>
        <v>11</v>
      </c>
      <c r="M13" s="31">
        <v>0</v>
      </c>
      <c r="N13" s="30">
        <f t="shared" si="7"/>
        <v>1000</v>
      </c>
      <c r="O13" s="26">
        <f t="shared" si="8"/>
        <v>1</v>
      </c>
      <c r="P13" s="30">
        <f t="shared" si="9"/>
        <v>2323.6874236874237</v>
      </c>
      <c r="Q13" s="26">
        <f t="shared" si="10"/>
        <v>11</v>
      </c>
      <c r="R13" s="29">
        <v>87</v>
      </c>
      <c r="S13" s="30">
        <f t="shared" si="11"/>
        <v>967.7777777777777</v>
      </c>
      <c r="T13" s="26">
        <f t="shared" si="12"/>
        <v>13</v>
      </c>
      <c r="U13" s="30">
        <f t="shared" si="13"/>
        <v>3291.4652014652015</v>
      </c>
      <c r="V13" s="26">
        <f t="shared" si="14"/>
        <v>11</v>
      </c>
    </row>
    <row r="14" spans="1:22" s="25" customFormat="1" ht="25.5" customHeight="1">
      <c r="A14" s="26">
        <f t="shared" si="0"/>
        <v>12</v>
      </c>
      <c r="B14" s="27" t="s">
        <v>60</v>
      </c>
      <c r="C14" s="58" t="s">
        <v>139</v>
      </c>
      <c r="D14" s="28">
        <v>0</v>
      </c>
      <c r="E14" s="29">
        <v>440</v>
      </c>
      <c r="F14" s="30">
        <f t="shared" si="1"/>
        <v>690.5982905982905</v>
      </c>
      <c r="G14" s="26">
        <f t="shared" si="2"/>
        <v>6</v>
      </c>
      <c r="H14" s="29">
        <v>688</v>
      </c>
      <c r="I14" s="30">
        <f t="shared" si="3"/>
        <v>537.3015873015872</v>
      </c>
      <c r="J14" s="26">
        <f t="shared" si="4"/>
        <v>14</v>
      </c>
      <c r="K14" s="30">
        <f t="shared" si="5"/>
        <v>1227.8998778998778</v>
      </c>
      <c r="L14" s="26">
        <f t="shared" si="6"/>
        <v>12</v>
      </c>
      <c r="M14" s="31">
        <v>0</v>
      </c>
      <c r="N14" s="30">
        <f t="shared" si="7"/>
        <v>1000</v>
      </c>
      <c r="O14" s="26">
        <f t="shared" si="8"/>
        <v>1</v>
      </c>
      <c r="P14" s="30">
        <f t="shared" si="9"/>
        <v>2227.8998778998775</v>
      </c>
      <c r="Q14" s="26">
        <f t="shared" si="10"/>
        <v>12</v>
      </c>
      <c r="R14" s="29">
        <v>80</v>
      </c>
      <c r="S14" s="30">
        <f t="shared" si="11"/>
        <v>970.3703703703703</v>
      </c>
      <c r="T14" s="26">
        <f t="shared" si="12"/>
        <v>11</v>
      </c>
      <c r="U14" s="30">
        <f t="shared" si="13"/>
        <v>3198.270248270248</v>
      </c>
      <c r="V14" s="26">
        <f t="shared" si="14"/>
        <v>12</v>
      </c>
    </row>
    <row r="15" spans="1:22" s="25" customFormat="1" ht="25.5" customHeight="1">
      <c r="A15" s="26">
        <f t="shared" si="0"/>
        <v>13</v>
      </c>
      <c r="B15" s="27" t="s">
        <v>61</v>
      </c>
      <c r="C15" s="28" t="s">
        <v>62</v>
      </c>
      <c r="D15" s="28">
        <v>12</v>
      </c>
      <c r="E15" s="29">
        <v>605</v>
      </c>
      <c r="F15" s="30">
        <f t="shared" si="1"/>
        <v>549.5726495726495</v>
      </c>
      <c r="G15" s="26">
        <f t="shared" si="2"/>
        <v>13</v>
      </c>
      <c r="H15" s="29">
        <v>605</v>
      </c>
      <c r="I15" s="30">
        <f t="shared" si="3"/>
        <v>603.1746031746031</v>
      </c>
      <c r="J15" s="26">
        <f t="shared" si="4"/>
        <v>12</v>
      </c>
      <c r="K15" s="30">
        <f t="shared" si="5"/>
        <v>1152.7472527472528</v>
      </c>
      <c r="L15" s="26">
        <f t="shared" si="6"/>
        <v>13</v>
      </c>
      <c r="M15" s="31">
        <v>20</v>
      </c>
      <c r="N15" s="30">
        <f t="shared" si="7"/>
        <v>986.9281045751634</v>
      </c>
      <c r="O15" s="26">
        <f t="shared" si="8"/>
        <v>10</v>
      </c>
      <c r="P15" s="30">
        <f t="shared" si="9"/>
        <v>2139.675357322416</v>
      </c>
      <c r="Q15" s="26">
        <f t="shared" si="10"/>
        <v>13</v>
      </c>
      <c r="R15" s="29">
        <v>20</v>
      </c>
      <c r="S15" s="30">
        <f t="shared" si="11"/>
        <v>992.5925925925925</v>
      </c>
      <c r="T15" s="26">
        <f t="shared" si="12"/>
        <v>8</v>
      </c>
      <c r="U15" s="30">
        <f t="shared" si="13"/>
        <v>3132.2679499150086</v>
      </c>
      <c r="V15" s="26">
        <f t="shared" si="14"/>
        <v>13</v>
      </c>
    </row>
    <row r="16" spans="1:22" s="25" customFormat="1" ht="25.5" customHeight="1">
      <c r="A16" s="26">
        <f t="shared" si="0"/>
        <v>14</v>
      </c>
      <c r="B16" s="32" t="s">
        <v>63</v>
      </c>
      <c r="C16" s="60" t="s">
        <v>147</v>
      </c>
      <c r="D16" s="33" t="s">
        <v>64</v>
      </c>
      <c r="E16" s="29">
        <v>660</v>
      </c>
      <c r="F16" s="30">
        <f t="shared" si="1"/>
        <v>502.56410256410254</v>
      </c>
      <c r="G16" s="26">
        <f t="shared" si="2"/>
        <v>15</v>
      </c>
      <c r="H16" s="29">
        <v>675</v>
      </c>
      <c r="I16" s="30">
        <f t="shared" si="3"/>
        <v>547.6190476190476</v>
      </c>
      <c r="J16" s="26">
        <f t="shared" si="4"/>
        <v>13</v>
      </c>
      <c r="K16" s="30">
        <f t="shared" si="5"/>
        <v>1050.1831501831502</v>
      </c>
      <c r="L16" s="26">
        <f t="shared" si="6"/>
        <v>14</v>
      </c>
      <c r="M16" s="31">
        <v>25</v>
      </c>
      <c r="N16" s="30">
        <f t="shared" si="7"/>
        <v>983.6601307189543</v>
      </c>
      <c r="O16" s="26">
        <f t="shared" si="8"/>
        <v>12</v>
      </c>
      <c r="P16" s="30">
        <f t="shared" si="9"/>
        <v>2033.8432809021047</v>
      </c>
      <c r="Q16" s="26">
        <f t="shared" si="10"/>
        <v>14</v>
      </c>
      <c r="R16" s="29">
        <v>140</v>
      </c>
      <c r="S16" s="30">
        <f t="shared" si="11"/>
        <v>948.148148148148</v>
      </c>
      <c r="T16" s="26">
        <f t="shared" si="12"/>
        <v>14</v>
      </c>
      <c r="U16" s="30">
        <f t="shared" si="13"/>
        <v>2981.991429050253</v>
      </c>
      <c r="V16" s="26">
        <f t="shared" si="14"/>
        <v>14</v>
      </c>
    </row>
    <row r="17" spans="1:22" s="25" customFormat="1" ht="25.5" customHeight="1">
      <c r="A17" s="26">
        <f t="shared" si="0"/>
        <v>15</v>
      </c>
      <c r="B17" s="32" t="s">
        <v>65</v>
      </c>
      <c r="C17" s="60" t="s">
        <v>148</v>
      </c>
      <c r="D17" s="33" t="s">
        <v>66</v>
      </c>
      <c r="E17" s="29">
        <v>825</v>
      </c>
      <c r="F17" s="30">
        <f t="shared" si="1"/>
        <v>361.53846153846155</v>
      </c>
      <c r="G17" s="26">
        <f t="shared" si="2"/>
        <v>18</v>
      </c>
      <c r="H17" s="29">
        <v>723</v>
      </c>
      <c r="I17" s="30">
        <f t="shared" si="3"/>
        <v>509.5238095238095</v>
      </c>
      <c r="J17" s="26">
        <f t="shared" si="4"/>
        <v>15</v>
      </c>
      <c r="K17" s="30">
        <f t="shared" si="5"/>
        <v>871.0622710622711</v>
      </c>
      <c r="L17" s="26">
        <f t="shared" si="6"/>
        <v>18</v>
      </c>
      <c r="M17" s="31">
        <v>50</v>
      </c>
      <c r="N17" s="30">
        <f t="shared" si="7"/>
        <v>967.3202614379085</v>
      </c>
      <c r="O17" s="26">
        <f t="shared" si="8"/>
        <v>15</v>
      </c>
      <c r="P17" s="30">
        <f t="shared" si="9"/>
        <v>1838.3825325001794</v>
      </c>
      <c r="Q17" s="26">
        <f t="shared" si="10"/>
        <v>16</v>
      </c>
      <c r="R17" s="29">
        <v>833</v>
      </c>
      <c r="S17" s="30">
        <f t="shared" si="11"/>
        <v>691.4814814814814</v>
      </c>
      <c r="T17" s="26">
        <f t="shared" si="12"/>
        <v>15</v>
      </c>
      <c r="U17" s="30">
        <f t="shared" si="13"/>
        <v>2529.8640139816607</v>
      </c>
      <c r="V17" s="26">
        <f t="shared" si="14"/>
        <v>15</v>
      </c>
    </row>
    <row r="18" spans="1:22" s="25" customFormat="1" ht="25.5" customHeight="1">
      <c r="A18" s="26">
        <f t="shared" si="0"/>
        <v>16</v>
      </c>
      <c r="B18" s="32" t="s">
        <v>67</v>
      </c>
      <c r="C18" s="33" t="s">
        <v>68</v>
      </c>
      <c r="D18" s="33" t="s">
        <v>69</v>
      </c>
      <c r="E18" s="29">
        <v>1026</v>
      </c>
      <c r="F18" s="30">
        <f t="shared" si="1"/>
        <v>189.74358974358972</v>
      </c>
      <c r="G18" s="26">
        <f t="shared" si="2"/>
        <v>20</v>
      </c>
      <c r="H18" s="29">
        <v>755</v>
      </c>
      <c r="I18" s="30">
        <f t="shared" si="3"/>
        <v>484.1269841269841</v>
      </c>
      <c r="J18" s="26">
        <f t="shared" si="4"/>
        <v>17</v>
      </c>
      <c r="K18" s="30">
        <f t="shared" si="5"/>
        <v>673.8705738705738</v>
      </c>
      <c r="L18" s="26">
        <f t="shared" si="6"/>
        <v>19</v>
      </c>
      <c r="M18" s="31">
        <v>50</v>
      </c>
      <c r="N18" s="30">
        <f t="shared" si="7"/>
        <v>967.3202614379085</v>
      </c>
      <c r="O18" s="26">
        <f t="shared" si="8"/>
        <v>15</v>
      </c>
      <c r="P18" s="30">
        <f t="shared" si="9"/>
        <v>1641.1908353084823</v>
      </c>
      <c r="Q18" s="26">
        <f t="shared" si="10"/>
        <v>17</v>
      </c>
      <c r="R18" s="29">
        <v>853</v>
      </c>
      <c r="S18" s="30">
        <f t="shared" si="11"/>
        <v>684.074074074074</v>
      </c>
      <c r="T18" s="26">
        <f t="shared" si="12"/>
        <v>16</v>
      </c>
      <c r="U18" s="30">
        <f t="shared" si="13"/>
        <v>2325.264909382556</v>
      </c>
      <c r="V18" s="26">
        <f t="shared" si="14"/>
        <v>16</v>
      </c>
    </row>
    <row r="19" spans="1:22" s="25" customFormat="1" ht="25.5" customHeight="1">
      <c r="A19" s="26">
        <f t="shared" si="0"/>
        <v>17</v>
      </c>
      <c r="B19" s="32" t="s">
        <v>70</v>
      </c>
      <c r="C19" s="60" t="s">
        <v>149</v>
      </c>
      <c r="D19" s="33" t="s">
        <v>71</v>
      </c>
      <c r="E19" s="29">
        <v>710</v>
      </c>
      <c r="F19" s="30">
        <f t="shared" si="1"/>
        <v>459.8290598290598</v>
      </c>
      <c r="G19" s="26">
        <f t="shared" si="2"/>
        <v>17</v>
      </c>
      <c r="H19" s="29">
        <v>842</v>
      </c>
      <c r="I19" s="30">
        <f t="shared" si="3"/>
        <v>415.07936507936506</v>
      </c>
      <c r="J19" s="26">
        <f t="shared" si="4"/>
        <v>19</v>
      </c>
      <c r="K19" s="30">
        <f t="shared" si="5"/>
        <v>874.9084249084249</v>
      </c>
      <c r="L19" s="26">
        <f t="shared" si="6"/>
        <v>17</v>
      </c>
      <c r="M19" s="31">
        <v>0</v>
      </c>
      <c r="N19" s="30">
        <f t="shared" si="7"/>
        <v>1000</v>
      </c>
      <c r="O19" s="26">
        <f t="shared" si="8"/>
        <v>1</v>
      </c>
      <c r="P19" s="30">
        <f t="shared" si="9"/>
        <v>1874.9084249084249</v>
      </c>
      <c r="Q19" s="26">
        <f t="shared" si="10"/>
        <v>15</v>
      </c>
      <c r="R19" s="29">
        <v>2610</v>
      </c>
      <c r="S19" s="30">
        <f t="shared" si="11"/>
        <v>33.33333333333333</v>
      </c>
      <c r="T19" s="26">
        <f t="shared" si="12"/>
        <v>17</v>
      </c>
      <c r="U19" s="30">
        <f t="shared" si="13"/>
        <v>1908.2417582417581</v>
      </c>
      <c r="V19" s="26">
        <f t="shared" si="14"/>
        <v>17</v>
      </c>
    </row>
    <row r="20" spans="1:22" s="25" customFormat="1" ht="25.5" customHeight="1">
      <c r="A20" s="26">
        <f t="shared" si="0"/>
        <v>18</v>
      </c>
      <c r="B20" s="27" t="s">
        <v>72</v>
      </c>
      <c r="C20" s="58" t="s">
        <v>150</v>
      </c>
      <c r="D20" s="28">
        <v>4</v>
      </c>
      <c r="E20" s="29">
        <v>624</v>
      </c>
      <c r="F20" s="30">
        <f t="shared" si="1"/>
        <v>533.3333333333333</v>
      </c>
      <c r="G20" s="26">
        <f t="shared" si="2"/>
        <v>14</v>
      </c>
      <c r="H20" s="29">
        <v>727</v>
      </c>
      <c r="I20" s="30">
        <f t="shared" si="3"/>
        <v>506.3492063492063</v>
      </c>
      <c r="J20" s="26">
        <f t="shared" si="4"/>
        <v>16</v>
      </c>
      <c r="K20" s="30">
        <f t="shared" si="5"/>
        <v>1039.6825396825395</v>
      </c>
      <c r="L20" s="26">
        <f t="shared" si="6"/>
        <v>15</v>
      </c>
      <c r="M20" s="31">
        <v>1440</v>
      </c>
      <c r="N20" s="30">
        <f t="shared" si="7"/>
        <v>58.82352941176471</v>
      </c>
      <c r="O20" s="26">
        <f t="shared" si="8"/>
        <v>18</v>
      </c>
      <c r="P20" s="30">
        <f t="shared" si="9"/>
        <v>1098.5060690943042</v>
      </c>
      <c r="Q20" s="26">
        <f t="shared" si="10"/>
        <v>18</v>
      </c>
      <c r="R20" s="29">
        <v>2610</v>
      </c>
      <c r="S20" s="30">
        <f t="shared" si="11"/>
        <v>33.33333333333333</v>
      </c>
      <c r="T20" s="26">
        <f t="shared" si="12"/>
        <v>17</v>
      </c>
      <c r="U20" s="30">
        <f t="shared" si="13"/>
        <v>1131.8394024276374</v>
      </c>
      <c r="V20" s="26">
        <f t="shared" si="14"/>
        <v>18</v>
      </c>
    </row>
    <row r="21" spans="1:22" s="25" customFormat="1" ht="25.5" customHeight="1">
      <c r="A21" s="26">
        <f t="shared" si="0"/>
        <v>19</v>
      </c>
      <c r="B21" s="32" t="s">
        <v>73</v>
      </c>
      <c r="C21" s="33" t="s">
        <v>74</v>
      </c>
      <c r="D21" s="33" t="s">
        <v>75</v>
      </c>
      <c r="E21" s="29">
        <v>695</v>
      </c>
      <c r="F21" s="30">
        <f t="shared" si="1"/>
        <v>472.64957264957263</v>
      </c>
      <c r="G21" s="26">
        <f t="shared" si="2"/>
        <v>16</v>
      </c>
      <c r="H21" s="29">
        <v>775</v>
      </c>
      <c r="I21" s="30">
        <f t="shared" si="3"/>
        <v>468.25396825396825</v>
      </c>
      <c r="J21" s="26">
        <f t="shared" si="4"/>
        <v>18</v>
      </c>
      <c r="K21" s="30">
        <f t="shared" si="5"/>
        <v>940.9035409035409</v>
      </c>
      <c r="L21" s="26">
        <f t="shared" si="6"/>
        <v>16</v>
      </c>
      <c r="M21" s="31" t="s">
        <v>76</v>
      </c>
      <c r="N21" s="30">
        <f t="shared" si="7"/>
        <v>0</v>
      </c>
      <c r="O21" s="26">
        <f t="shared" si="8"/>
        <v>19</v>
      </c>
      <c r="P21" s="30">
        <f t="shared" si="9"/>
        <v>940.9035409035409</v>
      </c>
      <c r="Q21" s="26">
        <f t="shared" si="10"/>
        <v>19</v>
      </c>
      <c r="R21" s="29" t="s">
        <v>77</v>
      </c>
      <c r="S21" s="30">
        <f t="shared" si="11"/>
        <v>0</v>
      </c>
      <c r="T21" s="26">
        <f t="shared" si="12"/>
        <v>19</v>
      </c>
      <c r="U21" s="30">
        <f t="shared" si="13"/>
        <v>940.9035409035409</v>
      </c>
      <c r="V21" s="26">
        <f t="shared" si="14"/>
        <v>19</v>
      </c>
    </row>
    <row r="22" spans="1:22" s="25" customFormat="1" ht="25.5" customHeight="1">
      <c r="A22" s="26">
        <f t="shared" si="0"/>
        <v>20</v>
      </c>
      <c r="B22" s="27" t="s">
        <v>78</v>
      </c>
      <c r="C22" s="58" t="s">
        <v>151</v>
      </c>
      <c r="D22" s="28">
        <v>8</v>
      </c>
      <c r="E22" s="29">
        <v>835</v>
      </c>
      <c r="F22" s="30">
        <f t="shared" si="1"/>
        <v>352.991452991453</v>
      </c>
      <c r="G22" s="26">
        <f t="shared" si="2"/>
        <v>19</v>
      </c>
      <c r="H22" s="29">
        <v>1080</v>
      </c>
      <c r="I22" s="30">
        <f t="shared" si="3"/>
        <v>226.19047619047618</v>
      </c>
      <c r="J22" s="26">
        <f t="shared" si="4"/>
        <v>20</v>
      </c>
      <c r="K22" s="30">
        <f t="shared" si="5"/>
        <v>579.1819291819291</v>
      </c>
      <c r="L22" s="26">
        <f t="shared" si="6"/>
        <v>20</v>
      </c>
      <c r="M22" s="31" t="s">
        <v>79</v>
      </c>
      <c r="N22" s="30">
        <f t="shared" si="7"/>
        <v>0</v>
      </c>
      <c r="O22" s="26">
        <f t="shared" si="8"/>
        <v>19</v>
      </c>
      <c r="P22" s="30">
        <f t="shared" si="9"/>
        <v>579.1819291819291</v>
      </c>
      <c r="Q22" s="26">
        <f t="shared" si="10"/>
        <v>20</v>
      </c>
      <c r="R22" s="29" t="s">
        <v>80</v>
      </c>
      <c r="S22" s="30">
        <f t="shared" si="11"/>
        <v>0</v>
      </c>
      <c r="T22" s="26">
        <f t="shared" si="12"/>
        <v>19</v>
      </c>
      <c r="U22" s="30">
        <f t="shared" si="13"/>
        <v>579.1819291819291</v>
      </c>
      <c r="V22" s="26">
        <f t="shared" si="14"/>
        <v>20</v>
      </c>
    </row>
  </sheetData>
  <mergeCells count="10">
    <mergeCell ref="A1:A2"/>
    <mergeCell ref="B1:B2"/>
    <mergeCell ref="C1:C2"/>
    <mergeCell ref="E1:G1"/>
    <mergeCell ref="R1:T1"/>
    <mergeCell ref="U1:V1"/>
    <mergeCell ref="H1:J1"/>
    <mergeCell ref="K1:L1"/>
    <mergeCell ref="M1:O1"/>
    <mergeCell ref="P1:Q1"/>
  </mergeCells>
  <printOptions gridLines="1" horizontalCentered="1"/>
  <pageMargins left="0.27569444444444446" right="0.27569444444444446" top="0.45" bottom="0.19652777777777777" header="0.3" footer="0.25"/>
  <pageSetup cellComments="asDisplayed" horizontalDpi="300" verticalDpi="300" orientation="landscape" paperSize="9" scale="93" r:id="rId1"/>
  <headerFooter alignWithMargins="0">
    <oddHeader>&amp;C KATEGORIA 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V9"/>
  <sheetViews>
    <sheetView workbookViewId="0" topLeftCell="D1">
      <selection activeCell="B10" sqref="B10:B20"/>
    </sheetView>
  </sheetViews>
  <sheetFormatPr defaultColWidth="9.140625" defaultRowHeight="12.75"/>
  <cols>
    <col min="1" max="1" width="5.28125" style="0" customWidth="1"/>
    <col min="2" max="2" width="18.7109375" style="0" customWidth="1"/>
    <col min="3" max="3" width="18.28125" style="0" customWidth="1"/>
    <col min="4" max="4" width="0.13671875" style="0" customWidth="1"/>
    <col min="5" max="5" width="5.7109375" style="0" customWidth="1"/>
    <col min="6" max="6" width="7.57421875" style="0" customWidth="1"/>
    <col min="7" max="7" width="3.28125" style="0" customWidth="1"/>
    <col min="8" max="8" width="5.7109375" style="0" customWidth="1"/>
    <col min="9" max="9" width="7.57421875" style="0" customWidth="1"/>
    <col min="10" max="10" width="3.28125" style="0" customWidth="1"/>
    <col min="11" max="11" width="7.57421875" style="0" customWidth="1"/>
    <col min="12" max="12" width="3.28125" style="0" customWidth="1"/>
    <col min="13" max="13" width="5.7109375" style="0" customWidth="1"/>
    <col min="14" max="14" width="7.57421875" style="0" customWidth="1"/>
    <col min="15" max="15" width="3.28125" style="0" customWidth="1"/>
    <col min="16" max="16" width="7.57421875" style="0" customWidth="1"/>
    <col min="17" max="17" width="3.28125" style="0" customWidth="1"/>
    <col min="18" max="18" width="5.7109375" style="0" customWidth="1"/>
    <col min="19" max="19" width="8.140625" style="0" customWidth="1"/>
    <col min="20" max="20" width="3.28125" style="0" customWidth="1"/>
    <col min="21" max="21" width="8.140625" style="0" customWidth="1"/>
    <col min="22" max="22" width="3.28125" style="0" customWidth="1"/>
  </cols>
  <sheetData>
    <row r="1" spans="1:22" s="35" customFormat="1" ht="12.75" customHeight="1">
      <c r="A1" s="84" t="s">
        <v>81</v>
      </c>
      <c r="B1" s="85" t="s">
        <v>82</v>
      </c>
      <c r="C1" s="85" t="s">
        <v>83</v>
      </c>
      <c r="D1" s="34"/>
      <c r="E1" s="80" t="s">
        <v>84</v>
      </c>
      <c r="F1" s="80"/>
      <c r="G1" s="80"/>
      <c r="H1" s="80" t="s">
        <v>85</v>
      </c>
      <c r="I1" s="80"/>
      <c r="J1" s="80"/>
      <c r="K1" s="80" t="s">
        <v>86</v>
      </c>
      <c r="L1" s="80"/>
      <c r="M1" s="80" t="s">
        <v>87</v>
      </c>
      <c r="N1" s="80"/>
      <c r="O1" s="80"/>
      <c r="P1" s="81" t="s">
        <v>88</v>
      </c>
      <c r="Q1" s="81"/>
      <c r="R1" s="79" t="s">
        <v>89</v>
      </c>
      <c r="S1" s="79"/>
      <c r="T1" s="79"/>
      <c r="U1" s="79" t="s">
        <v>90</v>
      </c>
      <c r="V1" s="79"/>
    </row>
    <row r="2" spans="1:22" s="36" customFormat="1" ht="73.5" customHeight="1">
      <c r="A2" s="84"/>
      <c r="B2" s="85"/>
      <c r="C2" s="85"/>
      <c r="D2" s="34"/>
      <c r="E2" s="12" t="s">
        <v>91</v>
      </c>
      <c r="F2" s="13" t="s">
        <v>92</v>
      </c>
      <c r="G2" s="12" t="s">
        <v>93</v>
      </c>
      <c r="H2" s="12" t="s">
        <v>94</v>
      </c>
      <c r="I2" s="13" t="s">
        <v>95</v>
      </c>
      <c r="J2" s="12" t="s">
        <v>96</v>
      </c>
      <c r="K2" s="13" t="s">
        <v>97</v>
      </c>
      <c r="L2" s="12" t="s">
        <v>98</v>
      </c>
      <c r="M2" s="12" t="s">
        <v>99</v>
      </c>
      <c r="N2" s="13" t="s">
        <v>100</v>
      </c>
      <c r="O2" s="12" t="s">
        <v>101</v>
      </c>
      <c r="P2" s="13" t="s">
        <v>102</v>
      </c>
      <c r="Q2" s="14" t="s">
        <v>103</v>
      </c>
      <c r="R2" s="17" t="s">
        <v>104</v>
      </c>
      <c r="S2" s="16" t="s">
        <v>105</v>
      </c>
      <c r="T2" s="17" t="s">
        <v>106</v>
      </c>
      <c r="U2" s="16" t="s">
        <v>107</v>
      </c>
      <c r="V2" s="17" t="s">
        <v>108</v>
      </c>
    </row>
    <row r="3" spans="1:22" s="40" customFormat="1" ht="25.5" customHeight="1">
      <c r="A3" s="37">
        <f aca="true" t="shared" si="0" ref="A3:A9">V3</f>
        <v>1</v>
      </c>
      <c r="B3" s="27" t="s">
        <v>109</v>
      </c>
      <c r="C3" s="58" t="s">
        <v>139</v>
      </c>
      <c r="D3" s="28">
        <v>50</v>
      </c>
      <c r="E3" s="38">
        <v>353</v>
      </c>
      <c r="F3" s="30">
        <f aca="true" t="shared" si="1" ref="F3:F9">IF(E3&lt;&gt;"",IF(ISNUMBER(E3),MAX(1000/TJE1*(TJE1-E3+MIN(E$1:E$31989)),0),0),"")</f>
        <v>993.939393939394</v>
      </c>
      <c r="G3" s="26">
        <f aca="true" t="shared" si="2" ref="G3:G9">IF(F3&lt;&gt;"",RANK(F3,F$1:F$31989),"")</f>
        <v>2</v>
      </c>
      <c r="H3" s="29">
        <v>671</v>
      </c>
      <c r="I3" s="30">
        <f aca="true" t="shared" si="3" ref="I3:I9">IF(H3&lt;&gt;"",IF(ISNUMBER(H3),MAX(1000/TJE2*(TJE2-H3+MIN(H$1:H$31989)),0),0),"")</f>
        <v>1000</v>
      </c>
      <c r="J3" s="26">
        <f aca="true" t="shared" si="4" ref="J3:J9">IF(I3&lt;&gt;"",RANK(I3,I$1:I$31989),"")</f>
        <v>1</v>
      </c>
      <c r="K3" s="30">
        <f aca="true" t="shared" si="5" ref="K3:K9">IF(I3&lt;&gt;"",F3+I3,"")</f>
        <v>1993.939393939394</v>
      </c>
      <c r="L3" s="26">
        <f aca="true" t="shared" si="6" ref="L3:L9">IF(K3&lt;&gt;"",RANK(K3,K$1:K$31989),"")</f>
        <v>1</v>
      </c>
      <c r="M3" s="31">
        <v>655</v>
      </c>
      <c r="N3" s="30">
        <f aca="true" t="shared" si="7" ref="N3:N9">IF(M3&lt;&gt;"",IF(ISNUMBER(M3),MAX(1000/TJE3*(TJE3-M3+MIN(M$1:M$31989)),0),0),"")</f>
        <v>1000</v>
      </c>
      <c r="O3" s="26">
        <f aca="true" t="shared" si="8" ref="O3:O9">IF(N3&lt;&gt;"",RANK(N3,N$1:N$31989),"")</f>
        <v>1</v>
      </c>
      <c r="P3" s="30">
        <f aca="true" t="shared" si="9" ref="P3:P9">IF(N3&lt;&gt;"",K3+N3,"")</f>
        <v>2993.939393939394</v>
      </c>
      <c r="Q3" s="26">
        <f aca="true" t="shared" si="10" ref="Q3:Q9">IF(P3&lt;&gt;"",RANK(P3,P$1:P$31989),"")</f>
        <v>1</v>
      </c>
      <c r="R3" s="38">
        <v>255</v>
      </c>
      <c r="S3" s="39">
        <f aca="true" t="shared" si="11" ref="S3:S9">IF(R3&lt;&gt;"",IF(ISNUMBER(R3),MAX(1000/TJE4*(TJE4-R3+MIN(R$1:R$31989)),0),0),"")</f>
        <v>1000</v>
      </c>
      <c r="T3" s="37">
        <f aca="true" t="shared" si="12" ref="T3:T9">IF(S3&lt;&gt;"",RANK(S3,S$1:S$31989),"")</f>
        <v>1</v>
      </c>
      <c r="U3" s="39">
        <f aca="true" t="shared" si="13" ref="U3:U9">IF(S3&lt;&gt;"",P3+S3,"")</f>
        <v>3993.939393939394</v>
      </c>
      <c r="V3" s="37">
        <f aca="true" t="shared" si="14" ref="V3:V9">IF(U3&lt;&gt;"",RANK(U3,U$1:U$31989),"")</f>
        <v>1</v>
      </c>
    </row>
    <row r="4" spans="1:22" s="40" customFormat="1" ht="25.5" customHeight="1">
      <c r="A4" s="37">
        <f t="shared" si="0"/>
        <v>2</v>
      </c>
      <c r="B4" s="27" t="s">
        <v>110</v>
      </c>
      <c r="C4" s="58" t="s">
        <v>150</v>
      </c>
      <c r="D4" s="28">
        <v>26</v>
      </c>
      <c r="E4" s="38">
        <v>347</v>
      </c>
      <c r="F4" s="30">
        <f t="shared" si="1"/>
        <v>1000.0000000000001</v>
      </c>
      <c r="G4" s="26">
        <f t="shared" si="2"/>
        <v>1</v>
      </c>
      <c r="H4" s="38">
        <v>910</v>
      </c>
      <c r="I4" s="30">
        <f t="shared" si="3"/>
        <v>778.7037037037037</v>
      </c>
      <c r="J4" s="26">
        <f t="shared" si="4"/>
        <v>5</v>
      </c>
      <c r="K4" s="30">
        <f t="shared" si="5"/>
        <v>1778.703703703704</v>
      </c>
      <c r="L4" s="26">
        <f t="shared" si="6"/>
        <v>2</v>
      </c>
      <c r="M4" s="38">
        <v>844</v>
      </c>
      <c r="N4" s="30">
        <f t="shared" si="7"/>
        <v>868.75</v>
      </c>
      <c r="O4" s="26">
        <f t="shared" si="8"/>
        <v>4</v>
      </c>
      <c r="P4" s="30">
        <f t="shared" si="9"/>
        <v>2647.453703703704</v>
      </c>
      <c r="Q4" s="26">
        <f t="shared" si="10"/>
        <v>2</v>
      </c>
      <c r="R4" s="38">
        <v>255</v>
      </c>
      <c r="S4" s="39">
        <f t="shared" si="11"/>
        <v>1000</v>
      </c>
      <c r="T4" s="37">
        <f t="shared" si="12"/>
        <v>1</v>
      </c>
      <c r="U4" s="39">
        <f t="shared" si="13"/>
        <v>3647.453703703704</v>
      </c>
      <c r="V4" s="37">
        <f t="shared" si="14"/>
        <v>2</v>
      </c>
    </row>
    <row r="5" spans="1:22" s="40" customFormat="1" ht="25.5" customHeight="1">
      <c r="A5" s="37">
        <f t="shared" si="0"/>
        <v>3</v>
      </c>
      <c r="B5" s="27" t="s">
        <v>111</v>
      </c>
      <c r="C5" s="58" t="s">
        <v>156</v>
      </c>
      <c r="D5" s="28">
        <v>86</v>
      </c>
      <c r="E5" s="38">
        <v>555</v>
      </c>
      <c r="F5" s="30">
        <f t="shared" si="1"/>
        <v>789.89898989899</v>
      </c>
      <c r="G5" s="26">
        <f t="shared" si="2"/>
        <v>3</v>
      </c>
      <c r="H5" s="38">
        <v>965</v>
      </c>
      <c r="I5" s="30">
        <f t="shared" si="3"/>
        <v>727.7777777777778</v>
      </c>
      <c r="J5" s="26">
        <f t="shared" si="4"/>
        <v>6</v>
      </c>
      <c r="K5" s="30">
        <f t="shared" si="5"/>
        <v>1517.6767676767677</v>
      </c>
      <c r="L5" s="26">
        <f t="shared" si="6"/>
        <v>6</v>
      </c>
      <c r="M5" s="31">
        <v>671</v>
      </c>
      <c r="N5" s="30">
        <f t="shared" si="7"/>
        <v>988.8888888888888</v>
      </c>
      <c r="O5" s="26">
        <f t="shared" si="8"/>
        <v>2</v>
      </c>
      <c r="P5" s="30">
        <f t="shared" si="9"/>
        <v>2506.5656565656564</v>
      </c>
      <c r="Q5" s="26">
        <f t="shared" si="10"/>
        <v>3</v>
      </c>
      <c r="R5" s="38">
        <v>1065</v>
      </c>
      <c r="S5" s="39">
        <f t="shared" si="11"/>
        <v>625</v>
      </c>
      <c r="T5" s="37">
        <f t="shared" si="12"/>
        <v>3</v>
      </c>
      <c r="U5" s="39">
        <f t="shared" si="13"/>
        <v>3131.5656565656564</v>
      </c>
      <c r="V5" s="37">
        <f t="shared" si="14"/>
        <v>3</v>
      </c>
    </row>
    <row r="6" spans="1:22" s="40" customFormat="1" ht="25.5" customHeight="1">
      <c r="A6" s="37">
        <f t="shared" si="0"/>
        <v>4</v>
      </c>
      <c r="B6" s="41" t="s">
        <v>112</v>
      </c>
      <c r="C6" s="62" t="s">
        <v>152</v>
      </c>
      <c r="D6" s="42" t="s">
        <v>113</v>
      </c>
      <c r="E6" s="38">
        <v>573</v>
      </c>
      <c r="F6" s="30">
        <f t="shared" si="1"/>
        <v>771.7171717171718</v>
      </c>
      <c r="G6" s="26">
        <f t="shared" si="2"/>
        <v>6</v>
      </c>
      <c r="H6" s="43">
        <v>965</v>
      </c>
      <c r="I6" s="30">
        <f t="shared" si="3"/>
        <v>727.7777777777778</v>
      </c>
      <c r="J6" s="26">
        <f t="shared" si="4"/>
        <v>6</v>
      </c>
      <c r="K6" s="30">
        <f t="shared" si="5"/>
        <v>1499.4949494949497</v>
      </c>
      <c r="L6" s="26">
        <f t="shared" si="6"/>
        <v>7</v>
      </c>
      <c r="M6" s="31">
        <v>683</v>
      </c>
      <c r="N6" s="30">
        <f t="shared" si="7"/>
        <v>980.5555555555555</v>
      </c>
      <c r="O6" s="26">
        <f t="shared" si="8"/>
        <v>3</v>
      </c>
      <c r="P6" s="30">
        <f t="shared" si="9"/>
        <v>2480.0505050505053</v>
      </c>
      <c r="Q6" s="26">
        <f t="shared" si="10"/>
        <v>5</v>
      </c>
      <c r="R6" s="38">
        <v>1065</v>
      </c>
      <c r="S6" s="39">
        <f t="shared" si="11"/>
        <v>625</v>
      </c>
      <c r="T6" s="37">
        <f t="shared" si="12"/>
        <v>3</v>
      </c>
      <c r="U6" s="39">
        <f t="shared" si="13"/>
        <v>3105.0505050505053</v>
      </c>
      <c r="V6" s="37">
        <f t="shared" si="14"/>
        <v>4</v>
      </c>
    </row>
    <row r="7" spans="1:22" s="40" customFormat="1" ht="25.5" customHeight="1">
      <c r="A7" s="37">
        <f t="shared" si="0"/>
        <v>5</v>
      </c>
      <c r="B7" s="27" t="s">
        <v>114</v>
      </c>
      <c r="C7" s="58" t="s">
        <v>153</v>
      </c>
      <c r="D7" s="28">
        <v>14</v>
      </c>
      <c r="E7" s="38">
        <v>560</v>
      </c>
      <c r="F7" s="30">
        <f t="shared" si="1"/>
        <v>784.8484848484849</v>
      </c>
      <c r="G7" s="44">
        <f t="shared" si="2"/>
        <v>4</v>
      </c>
      <c r="H7" s="38">
        <v>780</v>
      </c>
      <c r="I7" s="45">
        <f t="shared" si="3"/>
        <v>899.0740740740741</v>
      </c>
      <c r="J7" s="26">
        <f t="shared" si="4"/>
        <v>2</v>
      </c>
      <c r="K7" s="30">
        <f t="shared" si="5"/>
        <v>1683.922558922559</v>
      </c>
      <c r="L7" s="26">
        <f t="shared" si="6"/>
        <v>3</v>
      </c>
      <c r="M7" s="31">
        <v>925</v>
      </c>
      <c r="N7" s="30">
        <f t="shared" si="7"/>
        <v>812.5</v>
      </c>
      <c r="O7" s="26">
        <f t="shared" si="8"/>
        <v>5</v>
      </c>
      <c r="P7" s="30">
        <f t="shared" si="9"/>
        <v>2496.422558922559</v>
      </c>
      <c r="Q7" s="26">
        <f t="shared" si="10"/>
        <v>4</v>
      </c>
      <c r="R7" s="38">
        <v>1160</v>
      </c>
      <c r="S7" s="39">
        <f t="shared" si="11"/>
        <v>581.0185185185185</v>
      </c>
      <c r="T7" s="37">
        <f t="shared" si="12"/>
        <v>6</v>
      </c>
      <c r="U7" s="39">
        <f t="shared" si="13"/>
        <v>3077.441077441077</v>
      </c>
      <c r="V7" s="37">
        <f t="shared" si="14"/>
        <v>5</v>
      </c>
    </row>
    <row r="8" spans="1:22" s="40" customFormat="1" ht="25.5" customHeight="1">
      <c r="A8" s="37">
        <f t="shared" si="0"/>
        <v>6</v>
      </c>
      <c r="B8" s="27" t="s">
        <v>115</v>
      </c>
      <c r="C8" s="58" t="s">
        <v>154</v>
      </c>
      <c r="D8" s="28">
        <v>2</v>
      </c>
      <c r="E8" s="38">
        <v>569</v>
      </c>
      <c r="F8" s="30">
        <f t="shared" si="1"/>
        <v>775.7575757575758</v>
      </c>
      <c r="G8" s="26">
        <f t="shared" si="2"/>
        <v>5</v>
      </c>
      <c r="H8" s="46">
        <v>786</v>
      </c>
      <c r="I8" s="30">
        <f t="shared" si="3"/>
        <v>893.5185185185185</v>
      </c>
      <c r="J8" s="26">
        <f t="shared" si="4"/>
        <v>4</v>
      </c>
      <c r="K8" s="30">
        <f t="shared" si="5"/>
        <v>1669.2760942760942</v>
      </c>
      <c r="L8" s="26">
        <f t="shared" si="6"/>
        <v>4</v>
      </c>
      <c r="M8" s="38">
        <v>1130</v>
      </c>
      <c r="N8" s="30">
        <f t="shared" si="7"/>
        <v>670.1388888888889</v>
      </c>
      <c r="O8" s="26">
        <f t="shared" si="8"/>
        <v>6</v>
      </c>
      <c r="P8" s="30">
        <f t="shared" si="9"/>
        <v>2339.414983164983</v>
      </c>
      <c r="Q8" s="26">
        <f t="shared" si="10"/>
        <v>6</v>
      </c>
      <c r="R8" s="38">
        <v>1065</v>
      </c>
      <c r="S8" s="39">
        <f t="shared" si="11"/>
        <v>625</v>
      </c>
      <c r="T8" s="37">
        <f t="shared" si="12"/>
        <v>3</v>
      </c>
      <c r="U8" s="39">
        <f t="shared" si="13"/>
        <v>2964.414983164983</v>
      </c>
      <c r="V8" s="37">
        <f t="shared" si="14"/>
        <v>6</v>
      </c>
    </row>
    <row r="9" spans="1:22" s="40" customFormat="1" ht="25.5" customHeight="1">
      <c r="A9" s="37">
        <f t="shared" si="0"/>
        <v>7</v>
      </c>
      <c r="B9" s="27" t="s">
        <v>116</v>
      </c>
      <c r="C9" s="58" t="s">
        <v>155</v>
      </c>
      <c r="D9" s="28">
        <v>74</v>
      </c>
      <c r="E9" s="46">
        <v>640</v>
      </c>
      <c r="F9" s="30">
        <f t="shared" si="1"/>
        <v>704.040404040404</v>
      </c>
      <c r="G9" s="26">
        <f t="shared" si="2"/>
        <v>7</v>
      </c>
      <c r="H9" s="38">
        <v>780</v>
      </c>
      <c r="I9" s="30">
        <f t="shared" si="3"/>
        <v>899.0740740740741</v>
      </c>
      <c r="J9" s="26">
        <f t="shared" si="4"/>
        <v>2</v>
      </c>
      <c r="K9" s="30">
        <f t="shared" si="5"/>
        <v>1603.114478114478</v>
      </c>
      <c r="L9" s="26">
        <f t="shared" si="6"/>
        <v>5</v>
      </c>
      <c r="M9" s="38">
        <v>2070</v>
      </c>
      <c r="N9" s="30">
        <f t="shared" si="7"/>
        <v>17.36111111111111</v>
      </c>
      <c r="O9" s="26">
        <f t="shared" si="8"/>
        <v>7</v>
      </c>
      <c r="P9" s="30">
        <f t="shared" si="9"/>
        <v>1620.4755892255891</v>
      </c>
      <c r="Q9" s="26">
        <f t="shared" si="10"/>
        <v>7</v>
      </c>
      <c r="R9" s="38">
        <v>1450</v>
      </c>
      <c r="S9" s="39">
        <f t="shared" si="11"/>
        <v>446.75925925925924</v>
      </c>
      <c r="T9" s="37">
        <f t="shared" si="12"/>
        <v>7</v>
      </c>
      <c r="U9" s="39">
        <f t="shared" si="13"/>
        <v>2067.2348484848485</v>
      </c>
      <c r="V9" s="37">
        <f t="shared" si="14"/>
        <v>7</v>
      </c>
    </row>
  </sheetData>
  <mergeCells count="10">
    <mergeCell ref="A1:A2"/>
    <mergeCell ref="B1:B2"/>
    <mergeCell ref="C1:C2"/>
    <mergeCell ref="E1:G1"/>
    <mergeCell ref="R1:T1"/>
    <mergeCell ref="U1:V1"/>
    <mergeCell ref="H1:J1"/>
    <mergeCell ref="K1:L1"/>
    <mergeCell ref="M1:O1"/>
    <mergeCell ref="P1:Q1"/>
  </mergeCells>
  <printOptions gridLines="1" horizontalCentered="1"/>
  <pageMargins left="0.27569444444444446" right="0.27569444444444446" top="0.69" bottom="0.19652777777777777" header="0.5" footer="0.5"/>
  <pageSetup cellComments="asDisplayed" horizontalDpi="300" verticalDpi="300" orientation="landscape" paperSize="9" r:id="rId1"/>
  <headerFooter alignWithMargins="0">
    <oddHeader>&amp;CKATEGORIA  TJ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C22" sqref="C22"/>
    </sheetView>
  </sheetViews>
  <sheetFormatPr defaultColWidth="9.140625" defaultRowHeight="12.75"/>
  <sheetData>
    <row r="1" spans="1:12" ht="12.75">
      <c r="A1" s="88" t="s">
        <v>117</v>
      </c>
      <c r="B1" s="88"/>
      <c r="C1" s="89" t="s">
        <v>118</v>
      </c>
      <c r="D1" s="89"/>
      <c r="E1" s="90" t="s">
        <v>119</v>
      </c>
      <c r="F1" s="90"/>
      <c r="G1" s="91" t="s">
        <v>120</v>
      </c>
      <c r="H1" s="91"/>
      <c r="I1" s="86" t="s">
        <v>121</v>
      </c>
      <c r="J1" s="86"/>
      <c r="K1" s="87"/>
      <c r="L1" s="87"/>
    </row>
    <row r="2" spans="1:12" ht="12.75">
      <c r="A2" s="48" t="s">
        <v>122</v>
      </c>
      <c r="B2" s="48">
        <v>1170</v>
      </c>
      <c r="C2" s="49" t="s">
        <v>123</v>
      </c>
      <c r="D2" s="49">
        <v>990</v>
      </c>
      <c r="E2" s="50" t="s">
        <v>124</v>
      </c>
      <c r="F2" s="50"/>
      <c r="G2" s="51" t="s">
        <v>125</v>
      </c>
      <c r="H2" s="51"/>
      <c r="I2" s="52" t="s">
        <v>126</v>
      </c>
      <c r="J2" s="52"/>
      <c r="K2" s="53"/>
      <c r="L2" s="54"/>
    </row>
    <row r="3" spans="1:12" ht="12.75">
      <c r="A3" s="48" t="s">
        <v>127</v>
      </c>
      <c r="B3" s="48">
        <v>1260</v>
      </c>
      <c r="C3" s="49" t="s">
        <v>128</v>
      </c>
      <c r="D3" s="49">
        <v>1080</v>
      </c>
      <c r="E3" s="50" t="s">
        <v>129</v>
      </c>
      <c r="F3" s="50"/>
      <c r="G3" s="51" t="s">
        <v>130</v>
      </c>
      <c r="H3" s="51"/>
      <c r="I3" s="52"/>
      <c r="J3" s="52"/>
      <c r="K3" s="53"/>
      <c r="L3" s="54"/>
    </row>
    <row r="4" spans="1:12" ht="12.75">
      <c r="A4" s="48" t="s">
        <v>131</v>
      </c>
      <c r="B4" s="48">
        <v>1530</v>
      </c>
      <c r="C4" s="49" t="s">
        <v>132</v>
      </c>
      <c r="D4" s="49">
        <v>1440</v>
      </c>
      <c r="E4" s="50" t="s">
        <v>133</v>
      </c>
      <c r="F4" s="50"/>
      <c r="G4" s="51" t="s">
        <v>134</v>
      </c>
      <c r="H4" s="51"/>
      <c r="I4" s="52"/>
      <c r="J4" s="52"/>
      <c r="K4" s="53"/>
      <c r="L4" s="54"/>
    </row>
    <row r="5" spans="1:12" ht="12.75">
      <c r="A5" s="48" t="s">
        <v>135</v>
      </c>
      <c r="B5" s="47">
        <v>2700</v>
      </c>
      <c r="C5" s="49" t="s">
        <v>136</v>
      </c>
      <c r="D5" s="55">
        <v>2160</v>
      </c>
      <c r="E5" s="50" t="s">
        <v>137</v>
      </c>
      <c r="F5" s="50"/>
      <c r="G5" s="51" t="s">
        <v>138</v>
      </c>
      <c r="H5" s="51"/>
      <c r="I5" s="52"/>
      <c r="J5" s="52"/>
      <c r="K5" s="56"/>
      <c r="L5" s="57"/>
    </row>
  </sheetData>
  <mergeCells count="6">
    <mergeCell ref="I1:J1"/>
    <mergeCell ref="K1:L1"/>
    <mergeCell ref="A1:B1"/>
    <mergeCell ref="C1:D1"/>
    <mergeCell ref="E1:F1"/>
    <mergeCell ref="G1:H1"/>
  </mergeCells>
  <printOptions/>
  <pageMargins left="0.7875" right="0.7875" top="0.7875" bottom="0.7875" header="0.5" footer="0.5"/>
  <pageSetup cellComments="asDisplayed"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Przybyło</dc:creator>
  <cp:keywords/>
  <dc:description/>
  <cp:lastModifiedBy>Adam Rodziewicz</cp:lastModifiedBy>
  <cp:lastPrinted>2006-09-13T16:29:00Z</cp:lastPrinted>
  <dcterms:created xsi:type="dcterms:W3CDTF">1998-06-05T10:25:00Z</dcterms:created>
  <dcterms:modified xsi:type="dcterms:W3CDTF">2006-09-13T16:29:02Z</dcterms:modified>
  <cp:category/>
  <cp:version/>
  <cp:contentType/>
  <cp:contentStatus/>
  <cp:revision>1</cp:revision>
</cp:coreProperties>
</file>