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8715" tabRatio="601" activeTab="0"/>
  </bookViews>
  <sheets>
    <sheet name="PROTOKÓŁ" sheetId="1" r:id="rId1"/>
    <sheet name="TS" sheetId="2" r:id="rId2"/>
    <sheet name="TJ" sheetId="3" r:id="rId3"/>
    <sheet name="TM" sheetId="4" r:id="rId4"/>
    <sheet name="TD" sheetId="5" r:id="rId5"/>
    <sheet name="TP" sheetId="6" r:id="rId6"/>
    <sheet name="TN" sheetId="7" r:id="rId7"/>
    <sheet name="Stałe" sheetId="8" r:id="rId8"/>
  </sheets>
  <definedNames>
    <definedName name="_xlnm.Print_Area" localSheetId="2">'TJ'!$A:$P</definedName>
    <definedName name="_xlnm.Print_Area" localSheetId="1">'TS'!$A:$P</definedName>
    <definedName name="TDE1">'Stałe'!$H$2</definedName>
    <definedName name="TDE2">'Stałe'!$H$3</definedName>
    <definedName name="TDE3">'Stałe'!$H$4</definedName>
    <definedName name="TDE4">'Stałe'!$H$5</definedName>
    <definedName name="TJE1">'Stałe'!$D$2</definedName>
    <definedName name="TJE2">'Stałe'!$D$3</definedName>
    <definedName name="TJE3">'Stałe'!$D$4</definedName>
    <definedName name="TJE4">'Stałe'!$D$5</definedName>
    <definedName name="TME1">'Stałe'!$F$2</definedName>
    <definedName name="TME2">'Stałe'!$F$3</definedName>
    <definedName name="TME3">'Stałe'!$F$4</definedName>
    <definedName name="TME4">'Stałe'!$F$5</definedName>
    <definedName name="TPE1">'Stałe'!$J$2</definedName>
    <definedName name="TSE1">'Stałe'!$B$2</definedName>
    <definedName name="TSE2">'Stałe'!$B$3</definedName>
    <definedName name="TSE3">'Stałe'!$B$4</definedName>
    <definedName name="TSE4">'Stałe'!$B$5</definedName>
  </definedNames>
  <calcPr fullCalcOnLoad="1"/>
</workbook>
</file>

<file path=xl/sharedStrings.xml><?xml version="1.0" encoding="utf-8"?>
<sst xmlns="http://schemas.openxmlformats.org/spreadsheetml/2006/main" count="277" uniqueCount="141">
  <si>
    <t>Miejsce</t>
  </si>
  <si>
    <t>Miejscowość</t>
  </si>
  <si>
    <t>TS</t>
  </si>
  <si>
    <t>TJ</t>
  </si>
  <si>
    <t>E1</t>
  </si>
  <si>
    <t>E2</t>
  </si>
  <si>
    <t>E3</t>
  </si>
  <si>
    <t>E4</t>
  </si>
  <si>
    <t>Etap 1</t>
  </si>
  <si>
    <t>Etap 2</t>
  </si>
  <si>
    <t>Etap 4</t>
  </si>
  <si>
    <t>Etap 3</t>
  </si>
  <si>
    <t>miejsce</t>
  </si>
  <si>
    <t>Po etapie 2</t>
  </si>
  <si>
    <t>Po etapie 3</t>
  </si>
  <si>
    <t>Po etapie 4</t>
  </si>
  <si>
    <t>punkty
karne</t>
  </si>
  <si>
    <t>punkty
przelicze-
niowe</t>
  </si>
  <si>
    <t>TM</t>
  </si>
  <si>
    <t>TD</t>
  </si>
  <si>
    <t>Klub</t>
  </si>
  <si>
    <t>TP</t>
  </si>
  <si>
    <t>punkty przeli-
czeniowe</t>
  </si>
  <si>
    <r>
      <t>3.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WSPÓŁORGANIZATORZY:</t>
    </r>
    <r>
      <rPr>
        <sz val="12"/>
        <rFont val="Times New Roman"/>
        <family val="1"/>
      </rPr>
      <t xml:space="preserve"> </t>
    </r>
  </si>
  <si>
    <r>
      <t>4.</t>
    </r>
    <r>
      <rPr>
        <b/>
        <sz val="7"/>
        <rFont val="Times New Roman"/>
        <family val="1"/>
      </rPr>
      <t>     </t>
    </r>
    <r>
      <rPr>
        <b/>
        <sz val="12"/>
        <rFont val="Times New Roman"/>
        <family val="1"/>
      </rPr>
      <t xml:space="preserve"> IMPREZA FINANSOWANA ZE ŚRODKÓW:</t>
    </r>
    <r>
      <rPr>
        <sz val="12"/>
        <rFont val="Times New Roman"/>
        <family val="1"/>
      </rPr>
      <t xml:space="preserve"> </t>
    </r>
  </si>
  <si>
    <t>6.  KLASYFIKACJE:</t>
  </si>
  <si>
    <t>10.  ZESPÓŁ ORGANIZATORÓW:</t>
  </si>
  <si>
    <t>11. PROTESTY:</t>
  </si>
  <si>
    <t xml:space="preserve">                       SĘDZIA GŁÓWNY</t>
  </si>
  <si>
    <t xml:space="preserve">5. ETAPY: </t>
  </si>
  <si>
    <t>W trakcie zawodów obowiązywała tylko klasyfikacja zespołowa - suma pkt. przeliczeniowych
zdobytych przez zespół w 3 (2) etapach. Dodatkowo z odrębną klasyfikacją przeprowadzono
etap nocny dla uczestników z kategorii TM i TD określony jako kategoria TN.</t>
  </si>
  <si>
    <t>TN</t>
  </si>
  <si>
    <r>
      <t>9.  SĘDZIOWANIE I PUNKTACJA:</t>
    </r>
    <r>
      <rPr>
        <sz val="12"/>
        <rFont val="Times New Roman"/>
        <family val="1"/>
      </rPr>
      <t xml:space="preserve"> zgodnie z Zasadami Punktacji ZG PTTK oraz Regulaminem
Pucharu Dolnego Śląska w MnO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</si>
  <si>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Województwa Dolnośląskiego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</si>
  <si>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Powiatu Jeleniogórskiego</t>
    </r>
  </si>
  <si>
    <r>
      <t xml:space="preserve">8.  WARUNKI ATMOSFERYCZNE: </t>
    </r>
    <r>
      <rPr>
        <sz val="12"/>
        <rFont val="Times New Roman"/>
        <family val="1"/>
      </rPr>
      <t>zawody odbyły się przy dobrych warunkach
 atmosferycznych.</t>
    </r>
  </si>
  <si>
    <r>
      <t>1.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TERMIN  I  MIEJSCE: 22</t>
    </r>
    <r>
      <rPr>
        <sz val="12"/>
        <rFont val="Times New Roman"/>
        <family val="1"/>
      </rPr>
      <t xml:space="preserve"> - 23 maj 2010 r. w Janowicach Wielkich</t>
    </r>
  </si>
  <si>
    <r>
      <t>2.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ORGANIZATOR:</t>
    </r>
    <r>
      <rPr>
        <sz val="12"/>
        <rFont val="Times New Roman"/>
        <family val="1"/>
      </rPr>
      <t xml:space="preserve"> PTTK Oddział "Sudety Zachodnie" w Jeleniej Górze</t>
    </r>
  </si>
  <si>
    <r>
      <t>·</t>
    </r>
    <r>
      <rPr>
        <sz val="12"/>
        <rFont val="Times New Roman"/>
        <family val="1"/>
      </rPr>
      <t>    Gmina Janowice Wielkie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</si>
  <si>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Miasta Jeleniej Gory</t>
    </r>
  </si>
  <si>
    <t>Etap I kat. TS „Olimpiada" Autor: Radosław Onyszkiewicz</t>
  </si>
  <si>
    <t>Etap I kat. TJ „Olimpiada” Autor: Radosłąw Onyszkiewicz</t>
  </si>
  <si>
    <t>Etap I kat. TM „Kryształ” Autor: Adam Rodziewicz</t>
  </si>
  <si>
    <t>Etap I kat. TD „Bolczów" Autor: Adam Rodziewicz</t>
  </si>
  <si>
    <t xml:space="preserve">Etap II kat. TS „Sześcian” Autor: Aleksandra Jaźwa </t>
  </si>
  <si>
    <t>Etap II kat. TJ „Dziurawiec" Autor: Aneta Jędrzejewska</t>
  </si>
  <si>
    <t>Etap II kat. TM „Bolczów” Autor: Adam Rodziewicz</t>
  </si>
  <si>
    <t>Etap II kat. TD „Rudawy" Autor: Adam Rodziewicz</t>
  </si>
  <si>
    <t>Etap III kat. TS „LOP-ki"" Autor: Aleksandra Jaźwa</t>
  </si>
  <si>
    <t>Etap III kat. TJ „Sześcian" Autor: Aleksandra Jaźwa</t>
  </si>
  <si>
    <t>kat. TP „Bolczów" Autor: Adam Rodziewicz</t>
  </si>
  <si>
    <t>Etap I kat. TN (nocny) „Nocne Obłoki” Autor: Adam Rodziewicz</t>
  </si>
  <si>
    <t>Komandora Rajdu: Andrzej Mateusiak</t>
  </si>
  <si>
    <t>Sędzia Główny: Adam Rodziewicz (PInO)</t>
  </si>
  <si>
    <t>Budowa tras: Zgodnie z pkt.5 Radosław Onyszkiewicz (PInO), Adam Rodziewicz (PInO), Aleksandra Jaźwa (PInO), Aneta Jędrzejewska</t>
  </si>
  <si>
    <t>Sekretariat: Andrzej Mateusiak</t>
  </si>
  <si>
    <t>KOMANDOR  RAJDU</t>
  </si>
  <si>
    <t xml:space="preserve">    Andrzej Mateusiak</t>
  </si>
  <si>
    <t xml:space="preserve">                               Adam Rodziewicz</t>
  </si>
  <si>
    <t>KTK "Łapiguz" Siedlęcin</t>
  </si>
  <si>
    <t>Wąsowski Marek
Konieczko Maciej</t>
  </si>
  <si>
    <t>Nazwisko i Imię</t>
  </si>
  <si>
    <t>Desput Janusz</t>
  </si>
  <si>
    <t>Szymaniak Dawid
Rubin Artur</t>
  </si>
  <si>
    <t>PTTK Strzelin</t>
  </si>
  <si>
    <t>Karpiszyn Tomasz
Kobiałka Mirosław</t>
  </si>
  <si>
    <t>"Niutek" Lwówek Śląski</t>
  </si>
  <si>
    <t>Marecki Krzysztof</t>
  </si>
  <si>
    <t>Skoczyński Adam
Skoczyński Artur</t>
  </si>
  <si>
    <t>PKT "Plessino" Pszczyna</t>
  </si>
  <si>
    <t>Duda Jakub</t>
  </si>
  <si>
    <t>Trocha Roman
Ligienza Krzysztof</t>
  </si>
  <si>
    <t>PTTK Strzelin
"Orientop" Wrocław</t>
  </si>
  <si>
    <t>InO-TOP Zgorzelec</t>
  </si>
  <si>
    <t>Pawłowicz Adam
Pawłowicz Maciej</t>
  </si>
  <si>
    <t>Mazan Bartłomiej
Solenta Angelika</t>
  </si>
  <si>
    <t>"Wiking" Szczecin</t>
  </si>
  <si>
    <t>Desput Krzysztof
Desput Marcin</t>
  </si>
  <si>
    <t>Skoczyński Jakub
Skoczyński Arkadiusz</t>
  </si>
  <si>
    <t>Rostankowski Dawid</t>
  </si>
  <si>
    <t>"Orientop" Wrocław</t>
  </si>
  <si>
    <t>Andrzejewski Michał
Wojciechowski Dawid</t>
  </si>
  <si>
    <t>InO-TOP Zgorzelec (G1)</t>
  </si>
  <si>
    <t>MKKT Bogatynia (G1)</t>
  </si>
  <si>
    <t>Karmelita Dawid</t>
  </si>
  <si>
    <t>Szymaniak Anna
Banach Patrycja</t>
  </si>
  <si>
    <t>Ruta Piotr
Chronowski Paweł</t>
  </si>
  <si>
    <t>Wąsik Radosław
Zembrzycka Julia</t>
  </si>
  <si>
    <t>Dworak Justyna
Gut Karolina</t>
  </si>
  <si>
    <t>MKKT Bogatynia (SP1)</t>
  </si>
  <si>
    <t>MKKT Bogatynia (Opolno)</t>
  </si>
  <si>
    <t>InO-TOP Zgorzelec (SP5)</t>
  </si>
  <si>
    <t>Skoczyński Arkadiusz
Skoczyński Jakub</t>
  </si>
  <si>
    <t>Wleń</t>
  </si>
  <si>
    <t>Prawelski Tadeusz</t>
  </si>
  <si>
    <t>Bogdanowicz Przemysław
Lewandowski Przemysław</t>
  </si>
  <si>
    <t>Ciunel Andrzej
Kobryn Krzysztof</t>
  </si>
  <si>
    <t>Sławiński Tadeusz
Drewniak Wiesław</t>
  </si>
  <si>
    <t>PTSM Lubań
Gimanzjum Bolków</t>
  </si>
  <si>
    <t>Gimanzjum Bolków</t>
  </si>
  <si>
    <t>Pieniążek Bartłomiej
Boberda Patryk</t>
  </si>
  <si>
    <t>Bednarek Bartosz
Stefan Mateusz</t>
  </si>
  <si>
    <t>MKKT Bogatynia</t>
  </si>
  <si>
    <t>PK</t>
  </si>
  <si>
    <t>Idzik Paweł
Czaja Kacper
Śpiewak Wiktoria</t>
  </si>
  <si>
    <t>Wesołowski Krzysztof
Woźniak Przemysław</t>
  </si>
  <si>
    <t>"Wiking" Szczecin
MKT Bogatynia</t>
  </si>
  <si>
    <t>abs</t>
  </si>
  <si>
    <t>Piłat Maria
Podlaska Marta</t>
  </si>
  <si>
    <t>Pawicka Agnieszka
Klaischmidt Amanda</t>
  </si>
  <si>
    <t>Geres Edyta
Zielińska Sara</t>
  </si>
  <si>
    <t>Lipowicz Małgorzata
Sadowska Agata</t>
  </si>
  <si>
    <t>Wołczek Luiza
Olewniczak Piotr</t>
  </si>
  <si>
    <t>Szczyglewska Natalia
Walaińska Katarzyna</t>
  </si>
  <si>
    <t>Mikołajczyk Wojciech
Puciński Paweł</t>
  </si>
  <si>
    <t>Chamer Łukasz
Szczerbaty Marcin</t>
  </si>
  <si>
    <t>Wojciechowska Małgorzata
Masłowski Dawid</t>
  </si>
  <si>
    <t>Cybulska Martyna</t>
  </si>
  <si>
    <t>Kuklińska Martyna
Kowalska Kaja</t>
  </si>
  <si>
    <t>Malawska Anna
Marczenko Daria</t>
  </si>
  <si>
    <t>Matkowski Aleksander
Drosik Przemysław</t>
  </si>
  <si>
    <t>Szymańska Katarzyna
Martyniuk Kacper</t>
  </si>
  <si>
    <t>Kain Kacper
Szyndrowski Daniel</t>
  </si>
  <si>
    <t>Szałaj Rafał
Duda Maciej</t>
  </si>
  <si>
    <t>PTTK Strzelin (SKKT Wawrzyszów)</t>
  </si>
  <si>
    <t>"Niutek" Lwówek Śląski (SP2)</t>
  </si>
  <si>
    <t>nkl</t>
  </si>
  <si>
    <t>Karmelita Dawid
Piłat Michał</t>
  </si>
  <si>
    <t>KTK "Łapiguz" Siedlęcin
MKKT Bogatynia (Opolno)</t>
  </si>
  <si>
    <t>Pawłowski Aleksander
Frankowska Angelika</t>
  </si>
  <si>
    <t>Chińcza Michał
Leński Michał</t>
  </si>
  <si>
    <t>Gola Mikołaj
Rokicki Konrad</t>
  </si>
  <si>
    <t>Rama Adrian
Dyś Przemysław
Maj Daria</t>
  </si>
  <si>
    <t>Zawisza Bartosz
Jagiełka Wojciech</t>
  </si>
  <si>
    <t>Szymański Łukasz
Szałaj Przemysław</t>
  </si>
  <si>
    <t>Serafin Michał
Rudzki Piotr</t>
  </si>
  <si>
    <t>Wieszaczewski Jacek
Weksej Jarosław</t>
  </si>
  <si>
    <t>Mania Marta</t>
  </si>
  <si>
    <r>
      <t xml:space="preserve">7.  UCZESTNICTWO: </t>
    </r>
    <r>
      <rPr>
        <sz val="12"/>
        <rFont val="Times New Roman"/>
        <family val="1"/>
      </rPr>
      <t>do zawodów zgłosiło udział 132 uczestników. Wystartowało: 
18 zawodników w kat. TS, 8 zawodników w kat. TJ, 31 zawodników w kat. TM, 
36 w kat. TD, 1 w kat. TP oraz 14 w kat. TN. Razem wystartowało 108 zawodników.</t>
    </r>
  </si>
  <si>
    <t>Sędziowanie: Edyta Klukiewicz, Wojciech Król</t>
  </si>
  <si>
    <t>Na imprezie nie wybrano komisji odwoławczej. W trakcie zawodów wpłynął protest Bartłomieja Mazana dotyczący zaliczenia jednego z punktów kontrolnych etapu II kat. TJ jako stowarzyszonego a nie mylnego. Ze względu na jednoznaczne oznaczenie PK właściwego na mapie zawodnika (krawędź górki od strony muldy z suchymn rowem, w oddaleniu ok. 20 m od drogi) oraz zdecydowanie inną topografię terenu w PK potwierdzonym przez zawodnika (wyraźne skrzyżowanie dróg, brak górki i muldy) oraz znaczną odległość punktu potwierdzonego na karcie startowej od PK właściwego protest nie został uznany. Druga część protestu dotyczyła komisji odwoławczej. Bartłomiej Mazan twierdzi w proteście, że komisja odwoławcza została powołana i jest dla uczestników a nie kierownika imprezy oraz, że komisja odwoławcza jest w 100% za tym aby pierwszą część jego protestu uznać za zasadną. Zgodnie z pkt. IX.2 Zasad punktacji i współzawodnictwa w turystycznych Imprezach na Orientację PTTK" na imprezach rangi ogólnopolskiej i wyższej protesty rozstrzyga pięcioosobowa Komisja Odwoławcza składająca się z Sędziego Głównego, Budowniczego tras oraz trzech 
Przodowników InO wybranych przed startem przez uczestników imprezy ze swojego grona. Ponieważ ani 
przed startem, ani w trakcie imprezy, ani też po imprezie żaden z uczestników nie zgłosił Sędziemu 
Głównemu składu rzekomo wybranej Komisji Odwoławczej uznano, że jej nie wybrano. Również po wpłynięciu
protestu (o czym wiedzieli wszyscy uczestnicy kat. TJ i TS) żaden z przodowników nie potwierdził powołania 
takiej komisji. Ze względu na wymagany udział w składzie komisji sędziego głównego i budowniczego tras, 
twierdzenie Bartłomieja Mazana, że 100 % komisji odwoławczej potwierdza jego racje z pierwszej części 
protestu należało uznać za całkowicie nieprawdziwe.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</si>
</sst>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3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8"/>
      <name val="Arial CE"/>
      <family val="2"/>
    </font>
    <font>
      <sz val="9"/>
      <name val="Arial CE"/>
      <family val="2"/>
    </font>
    <font>
      <u val="single"/>
      <sz val="8.8"/>
      <color indexed="12"/>
      <name val="Arial CE"/>
      <family val="0"/>
    </font>
    <font>
      <u val="single"/>
      <sz val="8.8"/>
      <color indexed="36"/>
      <name val="Arial CE"/>
      <family val="0"/>
    </font>
    <font>
      <b/>
      <sz val="12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sz val="5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b/>
      <sz val="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7" borderId="1" applyNumberFormat="0" applyAlignment="0" applyProtection="0"/>
    <xf numFmtId="0" fontId="18" fillId="15" borderId="2" applyNumberFormat="0" applyAlignment="0" applyProtection="0"/>
    <xf numFmtId="0" fontId="19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16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15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 applyProtection="1">
      <alignment horizontal="center" vertical="center" wrapText="1"/>
      <protection locked="0"/>
    </xf>
    <xf numFmtId="2" fontId="1" fillId="18" borderId="10" xfId="0" applyNumberFormat="1" applyFont="1" applyFill="1" applyBorder="1" applyAlignment="1">
      <alignment horizontal="centerContinuous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4" fillId="15" borderId="10" xfId="0" applyNumberFormat="1" applyFont="1" applyFill="1" applyBorder="1" applyAlignment="1">
      <alignment horizontal="center" vertical="center" textRotation="90" wrapText="1"/>
    </xf>
    <xf numFmtId="2" fontId="4" fillId="15" borderId="10" xfId="0" applyNumberFormat="1" applyFont="1" applyFill="1" applyBorder="1" applyAlignment="1">
      <alignment horizontal="center" vertical="center" textRotation="90" wrapText="1"/>
    </xf>
    <xf numFmtId="49" fontId="4" fillId="15" borderId="0" xfId="0" applyNumberFormat="1" applyFont="1" applyFill="1" applyBorder="1" applyAlignment="1">
      <alignment horizontal="center" vertical="center" wrapText="1"/>
    </xf>
    <xf numFmtId="2" fontId="1" fillId="15" borderId="10" xfId="0" applyNumberFormat="1" applyFont="1" applyFill="1" applyBorder="1" applyAlignment="1">
      <alignment horizontal="centerContinuous" vertical="center" wrapText="1"/>
    </xf>
    <xf numFmtId="1" fontId="1" fillId="15" borderId="0" xfId="0" applyNumberFormat="1" applyFont="1" applyFill="1" applyBorder="1" applyAlignment="1">
      <alignment horizontal="center" vertical="center" wrapText="1"/>
    </xf>
    <xf numFmtId="0" fontId="0" fillId="15" borderId="0" xfId="0" applyFill="1" applyAlignment="1">
      <alignment/>
    </xf>
    <xf numFmtId="1" fontId="0" fillId="15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Continuous" vertical="center" wrapText="1"/>
    </xf>
    <xf numFmtId="2" fontId="1" fillId="0" borderId="10" xfId="0" applyNumberFormat="1" applyFont="1" applyFill="1" applyBorder="1" applyAlignment="1">
      <alignment horizontal="centerContinuous" vertical="center" wrapText="1"/>
    </xf>
    <xf numFmtId="49" fontId="4" fillId="0" borderId="11" xfId="0" applyNumberFormat="1" applyFont="1" applyFill="1" applyBorder="1" applyAlignment="1">
      <alignment horizontal="center" vertical="center" textRotation="90" wrapText="1"/>
    </xf>
    <xf numFmtId="2" fontId="4" fillId="0" borderId="10" xfId="0" applyNumberFormat="1" applyFont="1" applyFill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2" fontId="1" fillId="18" borderId="12" xfId="0" applyNumberFormat="1" applyFont="1" applyFill="1" applyBorder="1" applyAlignment="1">
      <alignment horizontal="centerContinuous" vertical="center" wrapText="1"/>
    </xf>
    <xf numFmtId="2" fontId="1" fillId="18" borderId="13" xfId="0" applyNumberFormat="1" applyFont="1" applyFill="1" applyBorder="1" applyAlignment="1">
      <alignment horizontal="centerContinuous" vertical="center" wrapText="1"/>
    </xf>
    <xf numFmtId="49" fontId="4" fillId="18" borderId="14" xfId="0" applyNumberFormat="1" applyFont="1" applyFill="1" applyBorder="1" applyAlignment="1">
      <alignment horizontal="center" vertical="center" textRotation="90" wrapText="1"/>
    </xf>
    <xf numFmtId="2" fontId="4" fillId="18" borderId="14" xfId="0" applyNumberFormat="1" applyFont="1" applyFill="1" applyBorder="1" applyAlignment="1">
      <alignment horizontal="center" vertical="center" textRotation="90" wrapText="1"/>
    </xf>
    <xf numFmtId="49" fontId="4" fillId="18" borderId="15" xfId="0" applyNumberFormat="1" applyFont="1" applyFill="1" applyBorder="1" applyAlignment="1">
      <alignment horizontal="center" vertical="center" textRotation="90" wrapText="1"/>
    </xf>
    <xf numFmtId="49" fontId="4" fillId="18" borderId="10" xfId="0" applyNumberFormat="1" applyFont="1" applyFill="1" applyBorder="1" applyAlignment="1">
      <alignment horizontal="center" vertical="center" textRotation="90" wrapText="1"/>
    </xf>
    <xf numFmtId="2" fontId="4" fillId="18" borderId="10" xfId="0" applyNumberFormat="1" applyFont="1" applyFill="1" applyBorder="1" applyAlignment="1">
      <alignment horizontal="center" vertical="center" textRotation="90" wrapText="1"/>
    </xf>
    <xf numFmtId="2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4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20" borderId="10" xfId="0" applyFill="1" applyBorder="1" applyAlignment="1">
      <alignment/>
    </xf>
    <xf numFmtId="0" fontId="0" fillId="21" borderId="10" xfId="0" applyFill="1" applyBorder="1" applyAlignment="1">
      <alignment/>
    </xf>
    <xf numFmtId="0" fontId="0" fillId="8" borderId="10" xfId="0" applyFill="1" applyBorder="1" applyAlignment="1">
      <alignment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left" vertical="center" wrapText="1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2"/>
    </xf>
    <xf numFmtId="0" fontId="10" fillId="0" borderId="0" xfId="0" applyFont="1" applyAlignment="1">
      <alignment horizontal="left" indent="2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14" borderId="10" xfId="0" applyFill="1" applyBorder="1" applyAlignment="1">
      <alignment/>
    </xf>
    <xf numFmtId="2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10" xfId="0" applyNumberFormat="1" applyFont="1" applyBorder="1" applyAlignment="1" applyProtection="1">
      <alignment vertical="center" wrapText="1"/>
      <protection locked="0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2" fontId="1" fillId="15" borderId="11" xfId="0" applyNumberFormat="1" applyFont="1" applyFill="1" applyBorder="1" applyAlignment="1">
      <alignment horizontal="centerContinuous" vertical="center" wrapText="1"/>
    </xf>
    <xf numFmtId="49" fontId="4" fillId="15" borderId="11" xfId="0" applyNumberFormat="1" applyFont="1" applyFill="1" applyBorder="1" applyAlignment="1">
      <alignment horizontal="center" vertical="center" textRotation="90" wrapText="1"/>
    </xf>
    <xf numFmtId="1" fontId="0" fillId="0" borderId="11" xfId="0" applyNumberFormat="1" applyFont="1" applyBorder="1" applyAlignment="1" applyProtection="1">
      <alignment horizontal="center" vertical="center" wrapText="1"/>
      <protection locked="0"/>
    </xf>
    <xf numFmtId="2" fontId="1" fillId="18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1" fontId="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wrapText="1"/>
    </xf>
    <xf numFmtId="49" fontId="4" fillId="18" borderId="16" xfId="0" applyNumberFormat="1" applyFont="1" applyFill="1" applyBorder="1" applyAlignment="1">
      <alignment horizontal="center" vertical="center" textRotation="90" wrapText="1"/>
    </xf>
    <xf numFmtId="0" fontId="0" fillId="18" borderId="17" xfId="0" applyFont="1" applyFill="1" applyBorder="1" applyAlignment="1">
      <alignment horizontal="center" vertical="center" wrapText="1"/>
    </xf>
    <xf numFmtId="49" fontId="4" fillId="18" borderId="18" xfId="0" applyNumberFormat="1" applyFont="1" applyFill="1" applyBorder="1" applyAlignment="1">
      <alignment horizontal="center" vertical="center" wrapText="1"/>
    </xf>
    <xf numFmtId="0" fontId="0" fillId="18" borderId="19" xfId="0" applyFont="1" applyFill="1" applyBorder="1" applyAlignment="1">
      <alignment horizontal="center" vertical="center" wrapText="1"/>
    </xf>
    <xf numFmtId="49" fontId="4" fillId="18" borderId="10" xfId="0" applyNumberFormat="1" applyFont="1" applyFill="1" applyBorder="1" applyAlignment="1">
      <alignment horizontal="center" vertical="center" textRotation="90" wrapText="1"/>
    </xf>
    <xf numFmtId="0" fontId="0" fillId="18" borderId="10" xfId="0" applyFill="1" applyBorder="1" applyAlignment="1">
      <alignment horizontal="center" vertical="center" wrapText="1"/>
    </xf>
    <xf numFmtId="49" fontId="4" fillId="18" borderId="10" xfId="0" applyNumberFormat="1" applyFont="1" applyFill="1" applyBorder="1" applyAlignment="1">
      <alignment horizontal="center" vertical="center" wrapText="1"/>
    </xf>
    <xf numFmtId="49" fontId="4" fillId="18" borderId="20" xfId="0" applyNumberFormat="1" applyFont="1" applyFill="1" applyBorder="1" applyAlignment="1">
      <alignment horizontal="center" vertical="center" wrapText="1"/>
    </xf>
    <xf numFmtId="0" fontId="0" fillId="18" borderId="21" xfId="0" applyFill="1" applyBorder="1" applyAlignment="1">
      <alignment horizontal="center" vertical="center" wrapText="1"/>
    </xf>
    <xf numFmtId="2" fontId="1" fillId="18" borderId="22" xfId="0" applyNumberFormat="1" applyFont="1" applyFill="1" applyBorder="1" applyAlignment="1">
      <alignment horizontal="center" vertical="center" wrapText="1"/>
    </xf>
    <xf numFmtId="2" fontId="1" fillId="18" borderId="23" xfId="0" applyNumberFormat="1" applyFont="1" applyFill="1" applyBorder="1" applyAlignment="1">
      <alignment horizontal="center" vertical="center" wrapText="1"/>
    </xf>
    <xf numFmtId="2" fontId="1" fillId="18" borderId="11" xfId="0" applyNumberFormat="1" applyFont="1" applyFill="1" applyBorder="1" applyAlignment="1">
      <alignment horizontal="center" vertical="center" wrapText="1"/>
    </xf>
    <xf numFmtId="0" fontId="0" fillId="8" borderId="24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19" borderId="24" xfId="0" applyFill="1" applyBorder="1" applyAlignment="1">
      <alignment horizontal="center"/>
    </xf>
    <xf numFmtId="0" fontId="0" fillId="19" borderId="25" xfId="0" applyFill="1" applyBorder="1" applyAlignment="1">
      <alignment horizontal="center"/>
    </xf>
    <xf numFmtId="0" fontId="0" fillId="20" borderId="24" xfId="0" applyFill="1" applyBorder="1" applyAlignment="1">
      <alignment horizontal="center"/>
    </xf>
    <xf numFmtId="0" fontId="0" fillId="20" borderId="25" xfId="0" applyFill="1" applyBorder="1" applyAlignment="1">
      <alignment/>
    </xf>
    <xf numFmtId="0" fontId="0" fillId="21" borderId="24" xfId="0" applyFill="1" applyBorder="1" applyAlignment="1">
      <alignment horizontal="center"/>
    </xf>
    <xf numFmtId="0" fontId="0" fillId="21" borderId="25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3">
      <selection activeCell="A10" sqref="A10"/>
    </sheetView>
  </sheetViews>
  <sheetFormatPr defaultColWidth="9.00390625" defaultRowHeight="12.75"/>
  <cols>
    <col min="9" max="9" width="14.875" style="0" customWidth="1"/>
  </cols>
  <sheetData>
    <row r="1" ht="15.75">
      <c r="A1" s="69" t="s">
        <v>36</v>
      </c>
    </row>
    <row r="2" ht="1.5" customHeight="1">
      <c r="A2" s="72"/>
    </row>
    <row r="3" spans="1:9" ht="17.25" customHeight="1">
      <c r="A3" s="105" t="s">
        <v>37</v>
      </c>
      <c r="B3" s="102"/>
      <c r="C3" s="102"/>
      <c r="D3" s="102"/>
      <c r="E3" s="102"/>
      <c r="F3" s="102"/>
      <c r="G3" s="102"/>
      <c r="H3" s="102"/>
      <c r="I3" s="102"/>
    </row>
    <row r="4" ht="2.25" customHeight="1">
      <c r="A4" s="72"/>
    </row>
    <row r="5" ht="15.75">
      <c r="A5" s="69" t="s">
        <v>23</v>
      </c>
    </row>
    <row r="6" ht="15.75">
      <c r="A6" s="73" t="s">
        <v>38</v>
      </c>
    </row>
    <row r="7" ht="15.75">
      <c r="A7" s="69" t="s">
        <v>24</v>
      </c>
    </row>
    <row r="8" spans="1:5" ht="15.75">
      <c r="A8" s="73" t="s">
        <v>33</v>
      </c>
      <c r="E8" s="73" t="s">
        <v>39</v>
      </c>
    </row>
    <row r="9" ht="15.75">
      <c r="A9" s="73" t="s">
        <v>34</v>
      </c>
    </row>
    <row r="10" ht="2.25" customHeight="1">
      <c r="A10" s="63"/>
    </row>
    <row r="11" spans="1:9" ht="15.75">
      <c r="A11" s="69" t="s">
        <v>29</v>
      </c>
      <c r="B11" s="67"/>
      <c r="C11" s="67"/>
      <c r="D11" s="67"/>
      <c r="E11" s="67"/>
      <c r="F11" s="67"/>
      <c r="G11" s="67"/>
      <c r="H11" s="67"/>
      <c r="I11" s="67"/>
    </row>
    <row r="12" spans="1:9" ht="15.75">
      <c r="A12" s="103" t="s">
        <v>40</v>
      </c>
      <c r="B12" s="104"/>
      <c r="C12" s="104"/>
      <c r="D12" s="104"/>
      <c r="E12" s="104"/>
      <c r="F12" s="104"/>
      <c r="G12" s="104"/>
      <c r="H12" s="104"/>
      <c r="I12" s="104"/>
    </row>
    <row r="13" spans="1:9" ht="15.75">
      <c r="A13" s="70" t="s">
        <v>41</v>
      </c>
      <c r="B13" s="71"/>
      <c r="C13" s="71"/>
      <c r="D13" s="71"/>
      <c r="E13" s="71"/>
      <c r="F13" s="71"/>
      <c r="G13" s="71"/>
      <c r="H13" s="71"/>
      <c r="I13" s="71"/>
    </row>
    <row r="14" spans="1:9" ht="15.75">
      <c r="A14" s="103" t="s">
        <v>42</v>
      </c>
      <c r="B14" s="104"/>
      <c r="C14" s="104"/>
      <c r="D14" s="104"/>
      <c r="E14" s="104"/>
      <c r="F14" s="104"/>
      <c r="G14" s="104"/>
      <c r="H14" s="104"/>
      <c r="I14" s="104"/>
    </row>
    <row r="15" spans="1:9" ht="15.75">
      <c r="A15" s="70" t="s">
        <v>43</v>
      </c>
      <c r="B15" s="71"/>
      <c r="C15" s="71"/>
      <c r="D15" s="71"/>
      <c r="E15" s="71"/>
      <c r="F15" s="71"/>
      <c r="G15" s="71"/>
      <c r="H15" s="71"/>
      <c r="I15" s="71"/>
    </row>
    <row r="16" spans="1:9" ht="15.75">
      <c r="A16" s="70" t="s">
        <v>44</v>
      </c>
      <c r="B16" s="71"/>
      <c r="C16" s="71"/>
      <c r="D16" s="71"/>
      <c r="E16" s="71"/>
      <c r="F16" s="71"/>
      <c r="G16" s="71"/>
      <c r="H16" s="71"/>
      <c r="I16" s="71"/>
    </row>
    <row r="17" spans="1:9" ht="15.75">
      <c r="A17" s="103" t="s">
        <v>45</v>
      </c>
      <c r="B17" s="104"/>
      <c r="C17" s="104"/>
      <c r="D17" s="104"/>
      <c r="E17" s="104"/>
      <c r="F17" s="104"/>
      <c r="G17" s="104"/>
      <c r="H17" s="104"/>
      <c r="I17" s="104"/>
    </row>
    <row r="18" spans="1:9" ht="15.75">
      <c r="A18" s="103" t="s">
        <v>46</v>
      </c>
      <c r="B18" s="104"/>
      <c r="C18" s="104"/>
      <c r="D18" s="104"/>
      <c r="E18" s="104"/>
      <c r="F18" s="104"/>
      <c r="G18" s="104"/>
      <c r="H18" s="104"/>
      <c r="I18" s="104"/>
    </row>
    <row r="19" spans="1:9" ht="15.75">
      <c r="A19" s="103" t="s">
        <v>47</v>
      </c>
      <c r="B19" s="104"/>
      <c r="C19" s="104"/>
      <c r="D19" s="104"/>
      <c r="E19" s="104"/>
      <c r="F19" s="104"/>
      <c r="G19" s="104"/>
      <c r="H19" s="104"/>
      <c r="I19" s="104"/>
    </row>
    <row r="20" spans="1:9" ht="15.75">
      <c r="A20" s="103" t="s">
        <v>48</v>
      </c>
      <c r="B20" s="104"/>
      <c r="C20" s="104"/>
      <c r="D20" s="104"/>
      <c r="E20" s="104"/>
      <c r="F20" s="104"/>
      <c r="G20" s="104"/>
      <c r="H20" s="104"/>
      <c r="I20" s="104"/>
    </row>
    <row r="21" spans="1:9" ht="15.75">
      <c r="A21" s="103" t="s">
        <v>49</v>
      </c>
      <c r="B21" s="104"/>
      <c r="C21" s="104"/>
      <c r="D21" s="104"/>
      <c r="E21" s="104"/>
      <c r="F21" s="104"/>
      <c r="G21" s="104"/>
      <c r="H21" s="104"/>
      <c r="I21" s="104"/>
    </row>
    <row r="22" spans="1:9" ht="15.75">
      <c r="A22" s="103" t="s">
        <v>50</v>
      </c>
      <c r="B22" s="104"/>
      <c r="C22" s="104"/>
      <c r="D22" s="104"/>
      <c r="E22" s="104"/>
      <c r="F22" s="104"/>
      <c r="G22" s="104"/>
      <c r="H22" s="104"/>
      <c r="I22" s="104"/>
    </row>
    <row r="23" spans="1:9" ht="15.75">
      <c r="A23" s="103" t="s">
        <v>51</v>
      </c>
      <c r="B23" s="104"/>
      <c r="C23" s="104"/>
      <c r="D23" s="104"/>
      <c r="E23" s="104"/>
      <c r="F23" s="104"/>
      <c r="G23" s="104"/>
      <c r="H23" s="104"/>
      <c r="I23" s="104"/>
    </row>
    <row r="24" ht="3" customHeight="1">
      <c r="A24" s="65"/>
    </row>
    <row r="25" ht="15.75">
      <c r="A25" s="61" t="s">
        <v>25</v>
      </c>
    </row>
    <row r="26" spans="1:15" ht="48.75" customHeight="1">
      <c r="A26" s="101" t="s">
        <v>30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</row>
    <row r="27" ht="2.25" customHeight="1">
      <c r="A27" s="63"/>
    </row>
    <row r="28" spans="1:15" ht="48" customHeight="1">
      <c r="A28" s="105" t="s">
        <v>138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</row>
    <row r="29" ht="3" customHeight="1">
      <c r="A29" s="62"/>
    </row>
    <row r="30" spans="1:15" ht="30" customHeight="1">
      <c r="A30" s="105" t="s">
        <v>35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</row>
    <row r="31" ht="2.25" customHeight="1">
      <c r="A31" s="62"/>
    </row>
    <row r="32" spans="1:9" ht="30" customHeight="1">
      <c r="A32" s="105" t="s">
        <v>32</v>
      </c>
      <c r="B32" s="102"/>
      <c r="C32" s="102"/>
      <c r="D32" s="102"/>
      <c r="E32" s="102"/>
      <c r="F32" s="102"/>
      <c r="G32" s="102"/>
      <c r="H32" s="102"/>
      <c r="I32" s="102"/>
    </row>
    <row r="33" ht="1.5" customHeight="1">
      <c r="A33" s="66"/>
    </row>
    <row r="34" ht="15.75">
      <c r="A34" s="61" t="s">
        <v>26</v>
      </c>
    </row>
    <row r="35" spans="1:5" ht="15.75">
      <c r="A35" s="65" t="s">
        <v>52</v>
      </c>
      <c r="E35" s="65" t="s">
        <v>53</v>
      </c>
    </row>
    <row r="36" spans="1:9" ht="31.5" customHeight="1">
      <c r="A36" s="101" t="s">
        <v>54</v>
      </c>
      <c r="B36" s="102"/>
      <c r="C36" s="102"/>
      <c r="D36" s="102"/>
      <c r="E36" s="102"/>
      <c r="F36" s="102"/>
      <c r="G36" s="102"/>
      <c r="H36" s="102"/>
      <c r="I36" s="102"/>
    </row>
    <row r="37" spans="1:5" ht="15.75">
      <c r="A37" s="68" t="s">
        <v>55</v>
      </c>
      <c r="E37" s="68" t="s">
        <v>139</v>
      </c>
    </row>
    <row r="38" ht="2.25" customHeight="1">
      <c r="A38" s="63"/>
    </row>
    <row r="39" ht="15.75">
      <c r="A39" s="69" t="s">
        <v>27</v>
      </c>
    </row>
    <row r="40" spans="1:10" ht="282.75" customHeight="1">
      <c r="A40" s="101" t="s">
        <v>140</v>
      </c>
      <c r="B40" s="102"/>
      <c r="C40" s="102"/>
      <c r="D40" s="102"/>
      <c r="E40" s="102"/>
      <c r="F40" s="102"/>
      <c r="G40" s="102"/>
      <c r="H40" s="102"/>
      <c r="I40" s="102"/>
      <c r="J40" s="102"/>
    </row>
    <row r="41" ht="6.75" customHeight="1" hidden="1">
      <c r="A41" s="64"/>
    </row>
    <row r="42" spans="1:6" ht="15.75">
      <c r="A42" s="64" t="s">
        <v>56</v>
      </c>
      <c r="F42" s="64" t="s">
        <v>28</v>
      </c>
    </row>
    <row r="43" spans="1:14" ht="15.75">
      <c r="A43" s="64" t="s">
        <v>57</v>
      </c>
      <c r="F43" s="103" t="s">
        <v>58</v>
      </c>
      <c r="G43" s="102"/>
      <c r="H43" s="102"/>
      <c r="I43" s="102"/>
      <c r="J43" s="102"/>
      <c r="K43" s="102"/>
      <c r="L43" s="102"/>
      <c r="M43" s="102"/>
      <c r="N43" s="102"/>
    </row>
  </sheetData>
  <sheetProtection/>
  <mergeCells count="17">
    <mergeCell ref="A3:I3"/>
    <mergeCell ref="A17:I17"/>
    <mergeCell ref="A12:I12"/>
    <mergeCell ref="F43:N43"/>
    <mergeCell ref="A36:I36"/>
    <mergeCell ref="A26:O26"/>
    <mergeCell ref="A28:O28"/>
    <mergeCell ref="A32:I32"/>
    <mergeCell ref="A30:O30"/>
    <mergeCell ref="A40:J40"/>
    <mergeCell ref="A14:I14"/>
    <mergeCell ref="A18:I18"/>
    <mergeCell ref="A19:I19"/>
    <mergeCell ref="A23:I23"/>
    <mergeCell ref="A22:I22"/>
    <mergeCell ref="A20:I20"/>
    <mergeCell ref="A21:I21"/>
  </mergeCells>
  <printOptions/>
  <pageMargins left="0.7480314960629921" right="0.7480314960629921" top="0.5118110236220472" bottom="0.4330708661417323" header="0.31496062992125984" footer="0.5118110236220472"/>
  <pageSetup horizontalDpi="300" verticalDpi="300" orientation="portrait" paperSize="9" scale="85" r:id="rId1"/>
  <headerFooter alignWithMargins="0">
    <oddHeader>&amp;CPROTOKÓŁ  KOŃCOWY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3"/>
  <sheetViews>
    <sheetView zoomScaleSheetLayoutView="75" zoomScalePageLayoutView="0" workbookViewId="0" topLeftCell="A1">
      <pane ySplit="2" topLeftCell="BM3" activePane="bottomLeft" state="frozen"/>
      <selection pane="topLeft" activeCell="A1" sqref="A1"/>
      <selection pane="bottomLeft" activeCell="W2" sqref="W2"/>
    </sheetView>
  </sheetViews>
  <sheetFormatPr defaultColWidth="9.00390625" defaultRowHeight="25.5" customHeight="1"/>
  <cols>
    <col min="1" max="1" width="4.125" style="51" customWidth="1"/>
    <col min="2" max="2" width="24.875" style="52" customWidth="1"/>
    <col min="3" max="3" width="22.125" style="53" customWidth="1"/>
    <col min="4" max="4" width="7.625" style="49" bestFit="1" customWidth="1"/>
    <col min="5" max="5" width="8.375" style="50" customWidth="1"/>
    <col min="6" max="6" width="3.625" style="51" customWidth="1"/>
    <col min="7" max="7" width="6.625" style="49" bestFit="1" customWidth="1"/>
    <col min="8" max="8" width="8.25390625" style="50" customWidth="1"/>
    <col min="9" max="9" width="3.375" style="51" customWidth="1"/>
    <col min="10" max="10" width="8.625" style="50" customWidth="1"/>
    <col min="11" max="11" width="3.625" style="51" customWidth="1"/>
    <col min="12" max="12" width="6.625" style="49" bestFit="1" customWidth="1"/>
    <col min="13" max="13" width="8.125" style="50" customWidth="1"/>
    <col min="14" max="14" width="3.625" style="51" customWidth="1"/>
    <col min="15" max="15" width="8.875" style="50" customWidth="1"/>
    <col min="16" max="16" width="3.625" style="51" customWidth="1"/>
    <col min="17" max="17" width="5.75390625" style="49" hidden="1" customWidth="1"/>
    <col min="18" max="18" width="8.125" style="50" hidden="1" customWidth="1"/>
    <col min="19" max="19" width="3.25390625" style="51" hidden="1" customWidth="1"/>
    <col min="20" max="20" width="8.125" style="50" hidden="1" customWidth="1"/>
    <col min="21" max="21" width="9.125" style="51" hidden="1" customWidth="1"/>
    <col min="22" max="16384" width="9.125" style="19" customWidth="1"/>
  </cols>
  <sheetData>
    <row r="1" spans="1:21" s="2" customFormat="1" ht="25.5" customHeight="1">
      <c r="A1" s="106" t="s">
        <v>0</v>
      </c>
      <c r="B1" s="108" t="s">
        <v>61</v>
      </c>
      <c r="C1" s="108" t="s">
        <v>20</v>
      </c>
      <c r="D1" s="94" t="s">
        <v>8</v>
      </c>
      <c r="E1" s="32"/>
      <c r="F1" s="32"/>
      <c r="G1" s="32" t="s">
        <v>9</v>
      </c>
      <c r="H1" s="32"/>
      <c r="I1" s="32"/>
      <c r="J1" s="32" t="s">
        <v>13</v>
      </c>
      <c r="K1" s="32"/>
      <c r="L1" s="32" t="s">
        <v>11</v>
      </c>
      <c r="M1" s="32"/>
      <c r="N1" s="32"/>
      <c r="O1" s="32" t="s">
        <v>14</v>
      </c>
      <c r="P1" s="33"/>
      <c r="Q1" s="27" t="s">
        <v>10</v>
      </c>
      <c r="R1" s="28"/>
      <c r="S1" s="28"/>
      <c r="T1" s="28" t="s">
        <v>15</v>
      </c>
      <c r="U1" s="28"/>
    </row>
    <row r="2" spans="1:21" s="1" customFormat="1" ht="57.75" customHeight="1" thickBot="1">
      <c r="A2" s="107"/>
      <c r="B2" s="109"/>
      <c r="C2" s="109"/>
      <c r="D2" s="34" t="s">
        <v>16</v>
      </c>
      <c r="E2" s="35" t="s">
        <v>17</v>
      </c>
      <c r="F2" s="34" t="s">
        <v>12</v>
      </c>
      <c r="G2" s="34" t="s">
        <v>16</v>
      </c>
      <c r="H2" s="35" t="s">
        <v>17</v>
      </c>
      <c r="I2" s="34" t="s">
        <v>12</v>
      </c>
      <c r="J2" s="35" t="s">
        <v>17</v>
      </c>
      <c r="K2" s="34" t="s">
        <v>12</v>
      </c>
      <c r="L2" s="34" t="s">
        <v>16</v>
      </c>
      <c r="M2" s="35" t="s">
        <v>17</v>
      </c>
      <c r="N2" s="34" t="s">
        <v>12</v>
      </c>
      <c r="O2" s="35" t="s">
        <v>17</v>
      </c>
      <c r="P2" s="36" t="s">
        <v>12</v>
      </c>
      <c r="Q2" s="29" t="s">
        <v>16</v>
      </c>
      <c r="R2" s="30" t="s">
        <v>17</v>
      </c>
      <c r="S2" s="31" t="s">
        <v>12</v>
      </c>
      <c r="T2" s="30" t="s">
        <v>17</v>
      </c>
      <c r="U2" s="31" t="s">
        <v>12</v>
      </c>
    </row>
    <row r="3" spans="1:21" ht="25.5" customHeight="1">
      <c r="A3" s="18">
        <f aca="true" t="shared" si="0" ref="A3:A13">P3</f>
        <v>1</v>
      </c>
      <c r="B3" s="83" t="s">
        <v>136</v>
      </c>
      <c r="C3" s="83" t="s">
        <v>64</v>
      </c>
      <c r="D3" s="16">
        <v>61</v>
      </c>
      <c r="E3" s="17">
        <f aca="true" t="shared" si="1" ref="E3:E13">IF(D3&lt;&gt;"",IF(ISNUMBER(D3),MAX(1000/TSE1*(TSE1-D3+MIN(D$1:D$65536)),0),0),"")</f>
        <v>975.7575757575759</v>
      </c>
      <c r="F3" s="18">
        <f aca="true" t="shared" si="2" ref="F3:F13">IF(E3&lt;&gt;"",RANK(E3,E$1:E$65536),"")</f>
        <v>2</v>
      </c>
      <c r="G3" s="16">
        <v>0</v>
      </c>
      <c r="H3" s="17">
        <f aca="true" t="shared" si="3" ref="H3:H13">IF(G3&lt;&gt;"",IF(ISNUMBER(G3),MAX(1000/TSE2*(TSE2-G3+MIN(G$1:G$65536)),0),0),"")</f>
        <v>1000</v>
      </c>
      <c r="I3" s="18">
        <f aca="true" t="shared" si="4" ref="I3:I13">IF(H3&lt;&gt;"",RANK(H3,H$1:H$65536),"")</f>
        <v>1</v>
      </c>
      <c r="J3" s="17">
        <f aca="true" t="shared" si="5" ref="J3:J13">IF(H3&lt;&gt;"",E3+H3,"")</f>
        <v>1975.757575757576</v>
      </c>
      <c r="K3" s="18">
        <f aca="true" t="shared" si="6" ref="K3:K13">IF(J3&lt;&gt;"",RANK(J3,J$1:J$65536),"")</f>
        <v>2</v>
      </c>
      <c r="L3" s="16">
        <v>0</v>
      </c>
      <c r="M3" s="17">
        <f aca="true" t="shared" si="7" ref="M3:M12">IF(L3&lt;&gt;"",IF(ISNUMBER(L3),MAX(1000/TSE3*(TSE3-L3+MIN(L$1:L$65536)),0),0),"")</f>
        <v>1000</v>
      </c>
      <c r="N3" s="18">
        <f aca="true" t="shared" si="8" ref="N3:N13">IF(M3&lt;&gt;"",RANK(M3,M$1:M$65536),"")</f>
        <v>1</v>
      </c>
      <c r="O3" s="17">
        <f aca="true" t="shared" si="9" ref="O3:O13">IF(M3&lt;&gt;"",J3+M3,"")</f>
        <v>2975.757575757576</v>
      </c>
      <c r="P3" s="18">
        <f aca="true" t="shared" si="10" ref="P3:P13">IF(O3&lt;&gt;"",RANK(O3,O$1:O$65536),"")</f>
        <v>1</v>
      </c>
      <c r="Q3" s="17"/>
      <c r="R3" s="18"/>
      <c r="S3" s="17"/>
      <c r="T3" s="18"/>
      <c r="U3" s="100"/>
    </row>
    <row r="4" spans="1:21" ht="25.5" customHeight="1">
      <c r="A4" s="18">
        <f t="shared" si="0"/>
        <v>2</v>
      </c>
      <c r="B4" s="48" t="s">
        <v>71</v>
      </c>
      <c r="C4" s="99" t="s">
        <v>72</v>
      </c>
      <c r="D4" s="16">
        <v>80</v>
      </c>
      <c r="E4" s="17">
        <f t="shared" si="1"/>
        <v>956.5656565656566</v>
      </c>
      <c r="F4" s="18">
        <f t="shared" si="2"/>
        <v>3</v>
      </c>
      <c r="G4" s="16">
        <v>0</v>
      </c>
      <c r="H4" s="17">
        <f t="shared" si="3"/>
        <v>1000</v>
      </c>
      <c r="I4" s="18">
        <f t="shared" si="4"/>
        <v>1</v>
      </c>
      <c r="J4" s="17">
        <f t="shared" si="5"/>
        <v>1956.5656565656566</v>
      </c>
      <c r="K4" s="18">
        <f t="shared" si="6"/>
        <v>3</v>
      </c>
      <c r="L4" s="26">
        <v>0</v>
      </c>
      <c r="M4" s="17">
        <f t="shared" si="7"/>
        <v>1000</v>
      </c>
      <c r="N4" s="18">
        <f t="shared" si="8"/>
        <v>1</v>
      </c>
      <c r="O4" s="17">
        <f t="shared" si="9"/>
        <v>2956.5656565656564</v>
      </c>
      <c r="P4" s="18">
        <f t="shared" si="10"/>
        <v>2</v>
      </c>
      <c r="Q4" s="16"/>
      <c r="R4" s="17"/>
      <c r="S4" s="18"/>
      <c r="T4" s="17"/>
      <c r="U4" s="18"/>
    </row>
    <row r="5" spans="1:21" ht="25.5" customHeight="1">
      <c r="A5" s="18">
        <f t="shared" si="0"/>
        <v>3</v>
      </c>
      <c r="B5" s="48" t="s">
        <v>68</v>
      </c>
      <c r="C5" s="99" t="s">
        <v>69</v>
      </c>
      <c r="D5" s="16">
        <v>37</v>
      </c>
      <c r="E5" s="17">
        <f t="shared" si="1"/>
        <v>1000.0000000000001</v>
      </c>
      <c r="F5" s="18">
        <f t="shared" si="2"/>
        <v>1</v>
      </c>
      <c r="G5" s="16">
        <v>0</v>
      </c>
      <c r="H5" s="17">
        <f t="shared" si="3"/>
        <v>1000</v>
      </c>
      <c r="I5" s="18">
        <f t="shared" si="4"/>
        <v>1</v>
      </c>
      <c r="J5" s="17">
        <f t="shared" si="5"/>
        <v>2000</v>
      </c>
      <c r="K5" s="18">
        <f t="shared" si="6"/>
        <v>1</v>
      </c>
      <c r="L5" s="26">
        <v>35</v>
      </c>
      <c r="M5" s="17">
        <f t="shared" si="7"/>
        <v>916.6666666666666</v>
      </c>
      <c r="N5" s="18">
        <f t="shared" si="8"/>
        <v>5</v>
      </c>
      <c r="O5" s="17">
        <f t="shared" si="9"/>
        <v>2916.6666666666665</v>
      </c>
      <c r="P5" s="18">
        <f t="shared" si="10"/>
        <v>3</v>
      </c>
      <c r="Q5" s="16"/>
      <c r="R5" s="17"/>
      <c r="S5" s="18"/>
      <c r="T5" s="17"/>
      <c r="U5" s="18"/>
    </row>
    <row r="6" spans="1:21" ht="25.5" customHeight="1">
      <c r="A6" s="18">
        <f t="shared" si="0"/>
        <v>4</v>
      </c>
      <c r="B6" s="83" t="s">
        <v>65</v>
      </c>
      <c r="C6" s="83" t="s">
        <v>66</v>
      </c>
      <c r="D6" s="16">
        <v>156</v>
      </c>
      <c r="E6" s="17">
        <f t="shared" si="1"/>
        <v>879.7979797979799</v>
      </c>
      <c r="F6" s="18">
        <f t="shared" si="2"/>
        <v>4</v>
      </c>
      <c r="G6" s="16">
        <v>10</v>
      </c>
      <c r="H6" s="17">
        <f t="shared" si="3"/>
        <v>986.1111111111111</v>
      </c>
      <c r="I6" s="18">
        <f t="shared" si="4"/>
        <v>4</v>
      </c>
      <c r="J6" s="17">
        <f t="shared" si="5"/>
        <v>1865.909090909091</v>
      </c>
      <c r="K6" s="18">
        <f t="shared" si="6"/>
        <v>4</v>
      </c>
      <c r="L6" s="26">
        <v>0</v>
      </c>
      <c r="M6" s="17">
        <f t="shared" si="7"/>
        <v>1000</v>
      </c>
      <c r="N6" s="18">
        <f t="shared" si="8"/>
        <v>1</v>
      </c>
      <c r="O6" s="17">
        <f t="shared" si="9"/>
        <v>2865.909090909091</v>
      </c>
      <c r="P6" s="18">
        <f t="shared" si="10"/>
        <v>4</v>
      </c>
      <c r="Q6" s="17"/>
      <c r="R6" s="18"/>
      <c r="S6" s="17"/>
      <c r="T6" s="18"/>
      <c r="U6" s="100"/>
    </row>
    <row r="7" spans="1:16" ht="25.5" customHeight="1">
      <c r="A7" s="18">
        <f t="shared" si="0"/>
        <v>5</v>
      </c>
      <c r="B7" s="83" t="s">
        <v>97</v>
      </c>
      <c r="C7" s="83" t="s">
        <v>98</v>
      </c>
      <c r="D7" s="16">
        <v>335</v>
      </c>
      <c r="E7" s="17">
        <f t="shared" si="1"/>
        <v>698.9898989898991</v>
      </c>
      <c r="F7" s="18">
        <f t="shared" si="2"/>
        <v>6</v>
      </c>
      <c r="G7" s="16">
        <v>55</v>
      </c>
      <c r="H7" s="17">
        <f t="shared" si="3"/>
        <v>923.6111111111111</v>
      </c>
      <c r="I7" s="18">
        <f t="shared" si="4"/>
        <v>6</v>
      </c>
      <c r="J7" s="17">
        <f t="shared" si="5"/>
        <v>1622.6010101010102</v>
      </c>
      <c r="K7" s="18">
        <f t="shared" si="6"/>
        <v>5</v>
      </c>
      <c r="L7" s="16">
        <v>90</v>
      </c>
      <c r="M7" s="17">
        <f t="shared" si="7"/>
        <v>785.7142857142857</v>
      </c>
      <c r="N7" s="18">
        <f t="shared" si="8"/>
        <v>8</v>
      </c>
      <c r="O7" s="17">
        <f t="shared" si="9"/>
        <v>2408.315295815296</v>
      </c>
      <c r="P7" s="18">
        <f t="shared" si="10"/>
        <v>5</v>
      </c>
    </row>
    <row r="8" spans="1:16" ht="25.5" customHeight="1">
      <c r="A8" s="18">
        <f t="shared" si="0"/>
        <v>6</v>
      </c>
      <c r="B8" s="48" t="s">
        <v>70</v>
      </c>
      <c r="C8" s="99" t="s">
        <v>93</v>
      </c>
      <c r="D8" s="16">
        <v>685</v>
      </c>
      <c r="E8" s="17">
        <f t="shared" si="1"/>
        <v>345.4545454545455</v>
      </c>
      <c r="F8" s="18">
        <f t="shared" si="2"/>
        <v>8</v>
      </c>
      <c r="G8" s="16">
        <v>90</v>
      </c>
      <c r="H8" s="17">
        <f t="shared" si="3"/>
        <v>875</v>
      </c>
      <c r="I8" s="18">
        <f t="shared" si="4"/>
        <v>7</v>
      </c>
      <c r="J8" s="17">
        <f t="shared" si="5"/>
        <v>1220.4545454545455</v>
      </c>
      <c r="K8" s="18">
        <f t="shared" si="6"/>
        <v>7</v>
      </c>
      <c r="L8" s="26">
        <v>56</v>
      </c>
      <c r="M8" s="17">
        <f t="shared" si="7"/>
        <v>866.6666666666666</v>
      </c>
      <c r="N8" s="18">
        <f t="shared" si="8"/>
        <v>7</v>
      </c>
      <c r="O8" s="17">
        <f t="shared" si="9"/>
        <v>2087.121212121212</v>
      </c>
      <c r="P8" s="18">
        <f t="shared" si="10"/>
        <v>6</v>
      </c>
    </row>
    <row r="9" spans="1:21" ht="25.5" customHeight="1">
      <c r="A9" s="18">
        <f t="shared" si="0"/>
        <v>7</v>
      </c>
      <c r="B9" s="83" t="s">
        <v>63</v>
      </c>
      <c r="C9" s="83" t="s">
        <v>102</v>
      </c>
      <c r="D9" s="16" t="s">
        <v>107</v>
      </c>
      <c r="E9" s="17">
        <f t="shared" si="1"/>
        <v>0</v>
      </c>
      <c r="F9" s="18">
        <f t="shared" si="2"/>
        <v>9</v>
      </c>
      <c r="G9" s="16">
        <v>39</v>
      </c>
      <c r="H9" s="17">
        <f t="shared" si="3"/>
        <v>945.8333333333333</v>
      </c>
      <c r="I9" s="18">
        <f t="shared" si="4"/>
        <v>5</v>
      </c>
      <c r="J9" s="17">
        <f t="shared" si="5"/>
        <v>945.8333333333333</v>
      </c>
      <c r="K9" s="18">
        <f t="shared" si="6"/>
        <v>9</v>
      </c>
      <c r="L9" s="26">
        <v>15</v>
      </c>
      <c r="M9" s="17">
        <f t="shared" si="7"/>
        <v>964.2857142857142</v>
      </c>
      <c r="N9" s="18">
        <f t="shared" si="8"/>
        <v>4</v>
      </c>
      <c r="O9" s="17">
        <f t="shared" si="9"/>
        <v>1910.1190476190475</v>
      </c>
      <c r="P9" s="18">
        <f t="shared" si="10"/>
        <v>7</v>
      </c>
      <c r="R9" s="50">
        <f>IF(Q9&lt;&gt;"",IF(ISNUMBER(Q9),MAX(1000/TSE4*(TSE4-Q9+MIN(Q:Q)),0),0),"")</f>
      </c>
      <c r="S9" s="51">
        <f>IF(R9&lt;&gt;"",RANK(R9,R:R),"")</f>
      </c>
      <c r="T9" s="50">
        <f>IF(R9&lt;&gt;"",O9+R9,"")</f>
      </c>
      <c r="U9" s="51">
        <f>IF(T9&lt;&gt;"",RANK(T9,T:T),"")</f>
      </c>
    </row>
    <row r="10" spans="1:16" ht="25.5" customHeight="1">
      <c r="A10" s="18">
        <f t="shared" si="0"/>
        <v>8</v>
      </c>
      <c r="B10" s="48" t="s">
        <v>94</v>
      </c>
      <c r="C10" s="99" t="s">
        <v>73</v>
      </c>
      <c r="D10" s="16">
        <v>538</v>
      </c>
      <c r="E10" s="17">
        <f t="shared" si="1"/>
        <v>493.939393939394</v>
      </c>
      <c r="F10" s="18">
        <f t="shared" si="2"/>
        <v>7</v>
      </c>
      <c r="G10" s="16">
        <v>180</v>
      </c>
      <c r="H10" s="17">
        <f t="shared" si="3"/>
        <v>750</v>
      </c>
      <c r="I10" s="18">
        <f t="shared" si="4"/>
        <v>9</v>
      </c>
      <c r="J10" s="17">
        <f t="shared" si="5"/>
        <v>1243.939393939394</v>
      </c>
      <c r="K10" s="18">
        <f t="shared" si="6"/>
        <v>6</v>
      </c>
      <c r="L10" s="26">
        <v>211</v>
      </c>
      <c r="M10" s="17">
        <f t="shared" si="7"/>
        <v>497.6190476190476</v>
      </c>
      <c r="N10" s="18">
        <f t="shared" si="8"/>
        <v>9</v>
      </c>
      <c r="O10" s="17">
        <f t="shared" si="9"/>
        <v>1741.5584415584417</v>
      </c>
      <c r="P10" s="18">
        <f t="shared" si="10"/>
        <v>8</v>
      </c>
    </row>
    <row r="11" spans="1:16" ht="25.5" customHeight="1">
      <c r="A11" s="18">
        <f t="shared" si="0"/>
        <v>9</v>
      </c>
      <c r="B11" s="48" t="s">
        <v>67</v>
      </c>
      <c r="C11" s="99" t="s">
        <v>66</v>
      </c>
      <c r="D11" s="16" t="s">
        <v>107</v>
      </c>
      <c r="E11" s="17">
        <f t="shared" si="1"/>
        <v>0</v>
      </c>
      <c r="F11" s="18">
        <f t="shared" si="2"/>
        <v>9</v>
      </c>
      <c r="G11" s="16">
        <v>145</v>
      </c>
      <c r="H11" s="17">
        <f t="shared" si="3"/>
        <v>798.6111111111111</v>
      </c>
      <c r="I11" s="18">
        <f t="shared" si="4"/>
        <v>8</v>
      </c>
      <c r="J11" s="17">
        <f t="shared" si="5"/>
        <v>798.6111111111111</v>
      </c>
      <c r="K11" s="18">
        <f t="shared" si="6"/>
        <v>10</v>
      </c>
      <c r="L11" s="26">
        <v>45</v>
      </c>
      <c r="M11" s="17">
        <f t="shared" si="7"/>
        <v>892.8571428571429</v>
      </c>
      <c r="N11" s="18">
        <f t="shared" si="8"/>
        <v>6</v>
      </c>
      <c r="O11" s="17">
        <f t="shared" si="9"/>
        <v>1691.468253968254</v>
      </c>
      <c r="P11" s="18">
        <f t="shared" si="10"/>
        <v>9</v>
      </c>
    </row>
    <row r="12" spans="1:21" ht="25.5" customHeight="1">
      <c r="A12" s="18">
        <f t="shared" si="0"/>
        <v>10</v>
      </c>
      <c r="B12" s="83" t="s">
        <v>62</v>
      </c>
      <c r="C12" s="48" t="s">
        <v>59</v>
      </c>
      <c r="D12" s="16" t="s">
        <v>107</v>
      </c>
      <c r="E12" s="17">
        <f t="shared" si="1"/>
        <v>0</v>
      </c>
      <c r="F12" s="18">
        <f t="shared" si="2"/>
        <v>9</v>
      </c>
      <c r="G12" s="16">
        <v>180</v>
      </c>
      <c r="H12" s="17">
        <f t="shared" si="3"/>
        <v>750</v>
      </c>
      <c r="I12" s="18">
        <f t="shared" si="4"/>
        <v>9</v>
      </c>
      <c r="J12" s="17">
        <f t="shared" si="5"/>
        <v>750</v>
      </c>
      <c r="K12" s="18">
        <f t="shared" si="6"/>
        <v>11</v>
      </c>
      <c r="L12" s="16">
        <v>211</v>
      </c>
      <c r="M12" s="17">
        <f t="shared" si="7"/>
        <v>497.6190476190476</v>
      </c>
      <c r="N12" s="18">
        <f t="shared" si="8"/>
        <v>9</v>
      </c>
      <c r="O12" s="17">
        <f t="shared" si="9"/>
        <v>1247.6190476190477</v>
      </c>
      <c r="P12" s="18">
        <f t="shared" si="10"/>
        <v>10</v>
      </c>
      <c r="R12" s="50">
        <f>IF(Q12&lt;&gt;"",IF(ISNUMBER(Q12),MAX(1000/TSE4*(TSE4-Q12+MIN(Q:Q)),0),0),"")</f>
      </c>
      <c r="S12" s="51">
        <f>IF(R12&lt;&gt;"",RANK(R12,R:R),"")</f>
      </c>
      <c r="T12" s="50">
        <f>IF(R12&lt;&gt;"",O12+R12,"")</f>
      </c>
      <c r="U12" s="51">
        <f>IF(T12&lt;&gt;"",RANK(T12,T:T),"")</f>
      </c>
    </row>
    <row r="13" spans="1:16" ht="25.5" customHeight="1">
      <c r="A13" s="18">
        <f t="shared" si="0"/>
        <v>11</v>
      </c>
      <c r="B13" s="48" t="s">
        <v>60</v>
      </c>
      <c r="C13" s="48" t="s">
        <v>59</v>
      </c>
      <c r="D13" s="16">
        <v>258</v>
      </c>
      <c r="E13" s="17">
        <f t="shared" si="1"/>
        <v>776.7676767676768</v>
      </c>
      <c r="F13" s="18">
        <f t="shared" si="2"/>
        <v>5</v>
      </c>
      <c r="G13" s="16">
        <v>510</v>
      </c>
      <c r="H13" s="17">
        <f t="shared" si="3"/>
        <v>291.66666666666663</v>
      </c>
      <c r="I13" s="18">
        <f t="shared" si="4"/>
        <v>11</v>
      </c>
      <c r="J13" s="17">
        <f t="shared" si="5"/>
        <v>1068.4343434343434</v>
      </c>
      <c r="K13" s="18">
        <f t="shared" si="6"/>
        <v>8</v>
      </c>
      <c r="L13" s="26">
        <v>420</v>
      </c>
      <c r="M13" s="17">
        <v>1</v>
      </c>
      <c r="N13" s="18">
        <f t="shared" si="8"/>
        <v>11</v>
      </c>
      <c r="O13" s="17">
        <f t="shared" si="9"/>
        <v>1069.4343434343434</v>
      </c>
      <c r="P13" s="18">
        <f t="shared" si="10"/>
        <v>11</v>
      </c>
    </row>
  </sheetData>
  <sheetProtection/>
  <mergeCells count="3">
    <mergeCell ref="A1:A2"/>
    <mergeCell ref="C1:C2"/>
    <mergeCell ref="B1:B2"/>
  </mergeCells>
  <printOptions gridLines="1" horizontalCentered="1"/>
  <pageMargins left="0.4724409448818898" right="0.4724409448818898" top="0.56" bottom="0.3937007874015748" header="0.35433070866141736" footer="0"/>
  <pageSetup fitToHeight="2" horizontalDpi="300" verticalDpi="300" orientation="landscape" paperSize="9" r:id="rId1"/>
  <headerFooter alignWithMargins="0">
    <oddHeader>&amp;C KATEGORIA 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9"/>
  <sheetViews>
    <sheetView zoomScalePageLayoutView="0" workbookViewId="0" topLeftCell="A1">
      <selection activeCell="G12" sqref="G12"/>
    </sheetView>
  </sheetViews>
  <sheetFormatPr defaultColWidth="9.00390625" defaultRowHeight="25.5" customHeight="1"/>
  <cols>
    <col min="1" max="1" width="4.00390625" style="3" customWidth="1"/>
    <col min="2" max="2" width="23.00390625" style="8" customWidth="1"/>
    <col min="3" max="3" width="21.75390625" style="7" customWidth="1"/>
    <col min="4" max="4" width="5.375" style="4" customWidth="1"/>
    <col min="5" max="5" width="7.375" style="5" customWidth="1"/>
    <col min="6" max="6" width="3.625" style="3" customWidth="1"/>
    <col min="7" max="7" width="4.875" style="4" customWidth="1"/>
    <col min="8" max="8" width="7.875" style="5" customWidth="1"/>
    <col min="9" max="9" width="3.625" style="3" customWidth="1"/>
    <col min="10" max="10" width="7.375" style="5" customWidth="1"/>
    <col min="11" max="11" width="3.625" style="3" customWidth="1"/>
    <col min="12" max="12" width="5.00390625" style="4" customWidth="1"/>
    <col min="13" max="13" width="7.625" style="5" customWidth="1"/>
    <col min="14" max="14" width="3.625" style="3" customWidth="1"/>
    <col min="15" max="15" width="8.125" style="5" customWidth="1"/>
    <col min="16" max="16" width="4.625" style="3" customWidth="1"/>
    <col min="17" max="17" width="5.75390625" style="4" hidden="1" customWidth="1"/>
    <col min="18" max="18" width="7.625" style="5" hidden="1" customWidth="1"/>
    <col min="19" max="19" width="3.25390625" style="3" hidden="1" customWidth="1"/>
    <col min="20" max="20" width="8.125" style="5" hidden="1" customWidth="1"/>
    <col min="21" max="21" width="3.25390625" style="3" hidden="1" customWidth="1"/>
    <col min="22" max="16384" width="9.125" style="6" customWidth="1"/>
  </cols>
  <sheetData>
    <row r="1" spans="1:21" s="24" customFormat="1" ht="12.75" customHeight="1">
      <c r="A1" s="110" t="s">
        <v>0</v>
      </c>
      <c r="B1" s="112" t="s">
        <v>61</v>
      </c>
      <c r="C1" s="112" t="s">
        <v>1</v>
      </c>
      <c r="D1" s="11" t="s">
        <v>8</v>
      </c>
      <c r="E1" s="11"/>
      <c r="F1" s="11"/>
      <c r="G1" s="11" t="s">
        <v>9</v>
      </c>
      <c r="H1" s="11"/>
      <c r="I1" s="11"/>
      <c r="J1" s="11" t="s">
        <v>13</v>
      </c>
      <c r="K1" s="11"/>
      <c r="L1" s="11" t="s">
        <v>11</v>
      </c>
      <c r="M1" s="11"/>
      <c r="N1" s="11"/>
      <c r="O1" s="11" t="s">
        <v>14</v>
      </c>
      <c r="P1" s="11"/>
      <c r="Q1" s="91" t="s">
        <v>10</v>
      </c>
      <c r="R1" s="23"/>
      <c r="S1" s="23"/>
      <c r="T1" s="23" t="s">
        <v>15</v>
      </c>
      <c r="U1" s="23"/>
    </row>
    <row r="2" spans="1:21" s="22" customFormat="1" ht="73.5" customHeight="1">
      <c r="A2" s="111"/>
      <c r="B2" s="111"/>
      <c r="C2" s="111"/>
      <c r="D2" s="37" t="s">
        <v>16</v>
      </c>
      <c r="E2" s="38" t="s">
        <v>22</v>
      </c>
      <c r="F2" s="37" t="s">
        <v>12</v>
      </c>
      <c r="G2" s="37" t="s">
        <v>16</v>
      </c>
      <c r="H2" s="38" t="s">
        <v>22</v>
      </c>
      <c r="I2" s="37" t="s">
        <v>12</v>
      </c>
      <c r="J2" s="38" t="s">
        <v>22</v>
      </c>
      <c r="K2" s="37" t="s">
        <v>12</v>
      </c>
      <c r="L2" s="37" t="s">
        <v>16</v>
      </c>
      <c r="M2" s="38" t="s">
        <v>22</v>
      </c>
      <c r="N2" s="37" t="s">
        <v>12</v>
      </c>
      <c r="O2" s="38" t="s">
        <v>22</v>
      </c>
      <c r="P2" s="37" t="s">
        <v>12</v>
      </c>
      <c r="Q2" s="92" t="s">
        <v>16</v>
      </c>
      <c r="R2" s="21" t="s">
        <v>17</v>
      </c>
      <c r="S2" s="20" t="s">
        <v>12</v>
      </c>
      <c r="T2" s="21" t="s">
        <v>17</v>
      </c>
      <c r="U2" s="20" t="s">
        <v>12</v>
      </c>
    </row>
    <row r="3" spans="1:21" ht="25.5" customHeight="1">
      <c r="A3" s="12">
        <f aca="true" t="shared" si="0" ref="A3:A9">P3</f>
        <v>1</v>
      </c>
      <c r="B3" s="13" t="s">
        <v>74</v>
      </c>
      <c r="C3" s="98" t="s">
        <v>66</v>
      </c>
      <c r="D3" s="14">
        <v>56</v>
      </c>
      <c r="E3" s="17">
        <f aca="true" t="shared" si="1" ref="E3:E9">IF(D3&lt;&gt;"",IF(ISNUMBER(D3),MAX(1000/TJE1*(TJE1-D3+MIN(D$1:D$65536)),0),0),"")</f>
        <v>1000</v>
      </c>
      <c r="F3" s="18">
        <f aca="true" t="shared" si="2" ref="F3:F9">IF(E3&lt;&gt;"",RANK(E3,E$1:E$65536),"")</f>
        <v>1</v>
      </c>
      <c r="G3" s="14">
        <v>165</v>
      </c>
      <c r="H3" s="17">
        <f aca="true" t="shared" si="3" ref="H3:H9">IF(G3&lt;&gt;"",IF(ISNUMBER(G3),MAX(1000/TJE2*(TJE2-G3+MIN(G$1:G$65536)),0),0),"")</f>
        <v>972.8395061728395</v>
      </c>
      <c r="I3" s="18">
        <f aca="true" t="shared" si="4" ref="I3:I9">IF(H3&lt;&gt;"",RANK(H3,H$1:H$65536),"")</f>
        <v>2</v>
      </c>
      <c r="J3" s="17">
        <f aca="true" t="shared" si="5" ref="J3:J9">IF(H3&lt;&gt;"",E3+H3,"")</f>
        <v>1972.8395061728395</v>
      </c>
      <c r="K3" s="18">
        <f aca="true" t="shared" si="6" ref="K3:K9">IF(J3&lt;&gt;"",RANK(J3,J$1:J$65536),"")</f>
        <v>1</v>
      </c>
      <c r="L3" s="14">
        <v>0</v>
      </c>
      <c r="M3" s="17">
        <f aca="true" t="shared" si="7" ref="M3:M9">IF(L3&lt;&gt;"",IF(ISNUMBER(L3),MAX(1000/TJE3*(TJE3-L3+MIN(L$1:L$65536)),0),0),"")</f>
        <v>1000</v>
      </c>
      <c r="N3" s="18">
        <f aca="true" t="shared" si="8" ref="N3:N9">IF(M3&lt;&gt;"",RANK(M3,M$1:M$65536),"")</f>
        <v>1</v>
      </c>
      <c r="O3" s="17">
        <f aca="true" t="shared" si="9" ref="O3:O9">IF(M3&lt;&gt;"",J3+M3,"")</f>
        <v>2972.8395061728397</v>
      </c>
      <c r="P3" s="18">
        <f aca="true" t="shared" si="10" ref="P3:P9">IF(O3&lt;&gt;"",RANK(O3,O$1:O$65536),"")</f>
        <v>1</v>
      </c>
      <c r="Q3" s="93"/>
      <c r="R3" s="15">
        <f>IF(Q3&lt;&gt;"",IF(ISNUMBER(Q3),MAX(1000/TJE4*(TJE4-Q3+MIN(Q:Q)),0),0),"")</f>
      </c>
      <c r="S3" s="12">
        <f>IF(R3&lt;&gt;"",RANK(R3,R:R),"")</f>
      </c>
      <c r="T3" s="15">
        <f>IF(R3&lt;&gt;"",O3+R3,"")</f>
      </c>
      <c r="U3" s="12">
        <f>IF(T3&lt;&gt;"",RANK(T3,T:T),"")</f>
      </c>
    </row>
    <row r="4" spans="1:21" ht="25.5" customHeight="1">
      <c r="A4" s="12">
        <f t="shared" si="0"/>
        <v>2</v>
      </c>
      <c r="B4" s="89" t="s">
        <v>75</v>
      </c>
      <c r="C4" s="90" t="s">
        <v>106</v>
      </c>
      <c r="D4" s="14">
        <v>160</v>
      </c>
      <c r="E4" s="17">
        <f t="shared" si="1"/>
        <v>871.6049382716049</v>
      </c>
      <c r="F4" s="18">
        <f t="shared" si="2"/>
        <v>2</v>
      </c>
      <c r="G4" s="14">
        <v>143</v>
      </c>
      <c r="H4" s="17">
        <f t="shared" si="3"/>
        <v>1000</v>
      </c>
      <c r="I4" s="18">
        <f t="shared" si="4"/>
        <v>1</v>
      </c>
      <c r="J4" s="17">
        <f t="shared" si="5"/>
        <v>1871.6049382716049</v>
      </c>
      <c r="K4" s="18">
        <f t="shared" si="6"/>
        <v>2</v>
      </c>
      <c r="L4" s="14">
        <v>0</v>
      </c>
      <c r="M4" s="17">
        <f t="shared" si="7"/>
        <v>1000</v>
      </c>
      <c r="N4" s="18">
        <f t="shared" si="8"/>
        <v>1</v>
      </c>
      <c r="O4" s="17">
        <f t="shared" si="9"/>
        <v>2871.6049382716046</v>
      </c>
      <c r="P4" s="18">
        <f t="shared" si="10"/>
        <v>2</v>
      </c>
      <c r="Q4" s="93"/>
      <c r="R4" s="15">
        <f>IF(Q4&lt;&gt;"",IF(ISNUMBER(Q4),MAX(1000/TJE4*(TJE4-Q4+MIN(Q:Q)),0),0),"")</f>
      </c>
      <c r="S4" s="12">
        <f>IF(R4&lt;&gt;"",RANK(R4,R:R),"")</f>
      </c>
      <c r="T4" s="15">
        <f>IF(R4&lt;&gt;"",O4+R4,"")</f>
      </c>
      <c r="U4" s="12">
        <f>IF(T4&lt;&gt;"",RANK(T4,T:T),"")</f>
      </c>
    </row>
    <row r="5" spans="1:16" ht="25.5" customHeight="1">
      <c r="A5" s="12">
        <f t="shared" si="0"/>
        <v>3</v>
      </c>
      <c r="B5" s="13" t="s">
        <v>95</v>
      </c>
      <c r="C5" s="98" t="s">
        <v>73</v>
      </c>
      <c r="D5" s="14">
        <v>275</v>
      </c>
      <c r="E5" s="17">
        <f t="shared" si="1"/>
        <v>729.6296296296296</v>
      </c>
      <c r="F5" s="18">
        <f t="shared" si="2"/>
        <v>3</v>
      </c>
      <c r="G5" s="14">
        <v>876</v>
      </c>
      <c r="H5" s="17">
        <f t="shared" si="3"/>
        <v>95.06172839506172</v>
      </c>
      <c r="I5" s="18">
        <f t="shared" si="4"/>
        <v>4</v>
      </c>
      <c r="J5" s="17">
        <f t="shared" si="5"/>
        <v>824.6913580246912</v>
      </c>
      <c r="K5" s="18">
        <f t="shared" si="6"/>
        <v>3</v>
      </c>
      <c r="L5" s="26">
        <v>393</v>
      </c>
      <c r="M5" s="17">
        <f t="shared" si="7"/>
        <v>454.16666666666663</v>
      </c>
      <c r="N5" s="18">
        <f t="shared" si="8"/>
        <v>3</v>
      </c>
      <c r="O5" s="17">
        <f t="shared" si="9"/>
        <v>1278.858024691358</v>
      </c>
      <c r="P5" s="18">
        <f t="shared" si="10"/>
        <v>3</v>
      </c>
    </row>
    <row r="6" spans="1:16" ht="25.5" customHeight="1">
      <c r="A6" s="12">
        <f t="shared" si="0"/>
        <v>4</v>
      </c>
      <c r="B6" s="89" t="s">
        <v>96</v>
      </c>
      <c r="C6" s="90" t="s">
        <v>73</v>
      </c>
      <c r="D6" s="14">
        <v>675</v>
      </c>
      <c r="E6" s="17">
        <f t="shared" si="1"/>
        <v>235.80246913580245</v>
      </c>
      <c r="F6" s="18">
        <f t="shared" si="2"/>
        <v>4</v>
      </c>
      <c r="G6" s="14">
        <v>740</v>
      </c>
      <c r="H6" s="17">
        <f t="shared" si="3"/>
        <v>262.96296296296293</v>
      </c>
      <c r="I6" s="18">
        <f t="shared" si="4"/>
        <v>3</v>
      </c>
      <c r="J6" s="17">
        <f t="shared" si="5"/>
        <v>498.76543209876536</v>
      </c>
      <c r="K6" s="18">
        <f t="shared" si="6"/>
        <v>4</v>
      </c>
      <c r="L6" s="14">
        <v>446</v>
      </c>
      <c r="M6" s="17">
        <f t="shared" si="7"/>
        <v>380.55555555555554</v>
      </c>
      <c r="N6" s="18">
        <f t="shared" si="8"/>
        <v>4</v>
      </c>
      <c r="O6" s="17">
        <f t="shared" si="9"/>
        <v>879.3209876543209</v>
      </c>
      <c r="P6" s="18">
        <f t="shared" si="10"/>
        <v>4</v>
      </c>
    </row>
    <row r="7" spans="1:16" ht="25.5" customHeight="1" hidden="1">
      <c r="A7" s="12">
        <f t="shared" si="0"/>
      </c>
      <c r="B7" s="89"/>
      <c r="C7" s="90"/>
      <c r="D7" s="14"/>
      <c r="E7" s="17">
        <f t="shared" si="1"/>
      </c>
      <c r="F7" s="18">
        <f t="shared" si="2"/>
      </c>
      <c r="G7" s="14"/>
      <c r="H7" s="17">
        <f t="shared" si="3"/>
      </c>
      <c r="I7" s="18">
        <f t="shared" si="4"/>
      </c>
      <c r="J7" s="17">
        <f t="shared" si="5"/>
      </c>
      <c r="K7" s="18">
        <f t="shared" si="6"/>
      </c>
      <c r="L7" s="14"/>
      <c r="M7" s="17">
        <f t="shared" si="7"/>
      </c>
      <c r="N7" s="18">
        <f t="shared" si="8"/>
      </c>
      <c r="O7" s="17">
        <f t="shared" si="9"/>
      </c>
      <c r="P7" s="18">
        <f t="shared" si="10"/>
      </c>
    </row>
    <row r="8" spans="1:16" ht="25.5" customHeight="1" hidden="1">
      <c r="A8" s="12">
        <f t="shared" si="0"/>
      </c>
      <c r="B8" s="89"/>
      <c r="C8" s="90"/>
      <c r="D8" s="14"/>
      <c r="E8" s="17">
        <f t="shared" si="1"/>
      </c>
      <c r="F8" s="18">
        <f t="shared" si="2"/>
      </c>
      <c r="G8" s="14"/>
      <c r="H8" s="17">
        <f t="shared" si="3"/>
      </c>
      <c r="I8" s="18">
        <f t="shared" si="4"/>
      </c>
      <c r="J8" s="17">
        <f t="shared" si="5"/>
      </c>
      <c r="K8" s="18">
        <f t="shared" si="6"/>
      </c>
      <c r="L8" s="14"/>
      <c r="M8" s="17">
        <f t="shared" si="7"/>
      </c>
      <c r="N8" s="18">
        <f t="shared" si="8"/>
      </c>
      <c r="O8" s="17">
        <f t="shared" si="9"/>
      </c>
      <c r="P8" s="18">
        <f t="shared" si="10"/>
      </c>
    </row>
    <row r="9" spans="1:16" ht="25.5" customHeight="1" hidden="1">
      <c r="A9" s="12">
        <f t="shared" si="0"/>
      </c>
      <c r="B9" s="89"/>
      <c r="C9" s="90"/>
      <c r="D9" s="14"/>
      <c r="E9" s="17">
        <f t="shared" si="1"/>
      </c>
      <c r="F9" s="18">
        <f t="shared" si="2"/>
      </c>
      <c r="G9" s="14"/>
      <c r="H9" s="17">
        <f t="shared" si="3"/>
      </c>
      <c r="I9" s="18">
        <f t="shared" si="4"/>
      </c>
      <c r="J9" s="17">
        <f t="shared" si="5"/>
      </c>
      <c r="K9" s="18">
        <f t="shared" si="6"/>
      </c>
      <c r="L9" s="14"/>
      <c r="M9" s="17">
        <f t="shared" si="7"/>
      </c>
      <c r="N9" s="18">
        <f t="shared" si="8"/>
      </c>
      <c r="O9" s="17">
        <f t="shared" si="9"/>
      </c>
      <c r="P9" s="18">
        <f t="shared" si="10"/>
      </c>
    </row>
  </sheetData>
  <sheetProtection/>
  <mergeCells count="3">
    <mergeCell ref="A1:A2"/>
    <mergeCell ref="B1:B2"/>
    <mergeCell ref="C1:C2"/>
  </mergeCells>
  <printOptions gridLines="1" horizontalCentered="1"/>
  <pageMargins left="0.4724409448818898" right="0.4724409448818898" top="0.5905511811023623" bottom="0.3937007874015748" header="0.35433070866141736" footer="0"/>
  <pageSetup horizontalDpi="300" verticalDpi="300" orientation="landscape" paperSize="9" r:id="rId1"/>
  <headerFooter alignWithMargins="0">
    <oddHeader>&amp;CKATEGORIA  TJ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PageLayoutView="0" workbookViewId="0" topLeftCell="A10">
      <selection activeCell="B14" sqref="B14"/>
    </sheetView>
  </sheetViews>
  <sheetFormatPr defaultColWidth="9.00390625" defaultRowHeight="12.75"/>
  <cols>
    <col min="1" max="1" width="4.125" style="0" customWidth="1"/>
    <col min="2" max="2" width="25.625" style="0" customWidth="1"/>
    <col min="3" max="3" width="27.125" style="87" customWidth="1"/>
    <col min="4" max="4" width="5.875" style="0" customWidth="1"/>
    <col min="5" max="5" width="11.00390625" style="0" bestFit="1" customWidth="1"/>
    <col min="6" max="6" width="3.625" style="0" customWidth="1"/>
    <col min="7" max="7" width="5.625" style="0" customWidth="1"/>
    <col min="8" max="8" width="8.875" style="0" bestFit="1" customWidth="1"/>
    <col min="9" max="9" width="3.625" style="0" customWidth="1"/>
    <col min="10" max="10" width="11.00390625" style="0" bestFit="1" customWidth="1"/>
    <col min="11" max="11" width="3.625" style="0" customWidth="1"/>
  </cols>
  <sheetData>
    <row r="1" spans="1:11" ht="12.75" customHeight="1">
      <c r="A1" s="110" t="s">
        <v>0</v>
      </c>
      <c r="B1" s="112" t="s">
        <v>61</v>
      </c>
      <c r="C1" s="113" t="s">
        <v>1</v>
      </c>
      <c r="D1" s="11" t="s">
        <v>8</v>
      </c>
      <c r="E1" s="11"/>
      <c r="F1" s="11"/>
      <c r="G1" s="11" t="s">
        <v>9</v>
      </c>
      <c r="H1" s="11"/>
      <c r="I1" s="11"/>
      <c r="J1" s="11" t="s">
        <v>13</v>
      </c>
      <c r="K1" s="11"/>
    </row>
    <row r="2" spans="1:11" s="25" customFormat="1" ht="51.75">
      <c r="A2" s="111"/>
      <c r="B2" s="111"/>
      <c r="C2" s="114"/>
      <c r="D2" s="37" t="s">
        <v>16</v>
      </c>
      <c r="E2" s="38" t="s">
        <v>17</v>
      </c>
      <c r="F2" s="37" t="s">
        <v>12</v>
      </c>
      <c r="G2" s="37" t="s">
        <v>16</v>
      </c>
      <c r="H2" s="38" t="s">
        <v>17</v>
      </c>
      <c r="I2" s="37" t="s">
        <v>12</v>
      </c>
      <c r="J2" s="38" t="s">
        <v>17</v>
      </c>
      <c r="K2" s="37" t="s">
        <v>12</v>
      </c>
    </row>
    <row r="3" spans="1:11" ht="25.5" customHeight="1">
      <c r="A3" s="9">
        <f aca="true" t="shared" si="0" ref="A3:A18">K3</f>
        <v>1</v>
      </c>
      <c r="B3" s="55" t="s">
        <v>77</v>
      </c>
      <c r="C3" s="40" t="s">
        <v>59</v>
      </c>
      <c r="D3" s="56">
        <v>7</v>
      </c>
      <c r="E3" s="39">
        <f aca="true" t="shared" si="1" ref="E3:E15">IF(D3&lt;&gt;"",IF(ISNUMBER(D3),MAX(1000/TME1*(TME1-D3+MIN(D$1:D$65536)),0),0),"")</f>
        <v>991.358024691358</v>
      </c>
      <c r="F3" s="9">
        <f aca="true" t="shared" si="2" ref="F3:F18">IF(E3&lt;&gt;"",RANK(E3,E$1:E$65536),"")</f>
        <v>2</v>
      </c>
      <c r="G3" s="76">
        <v>28</v>
      </c>
      <c r="H3" s="39">
        <f aca="true" t="shared" si="3" ref="H3:H18">IF(G3&lt;&gt;"",IF(ISNUMBER(G3),MAX(1000/TME2*(TME2-G3+MIN(G$1:G$65536)),0),0),"")</f>
        <v>1000</v>
      </c>
      <c r="I3" s="9">
        <f aca="true" t="shared" si="4" ref="I3:I18">IF(H3&lt;&gt;"",RANK(H3,H$1:H$65536),"")</f>
        <v>1</v>
      </c>
      <c r="J3" s="39">
        <f aca="true" t="shared" si="5" ref="J3:J18">IF(H3&lt;&gt;"",E3+H3,"")</f>
        <v>1991.358024691358</v>
      </c>
      <c r="K3" s="9">
        <f aca="true" t="shared" si="6" ref="K3:K18">IF(J3&lt;&gt;"",RANK(J3,J$1:J$65536),"")</f>
        <v>1</v>
      </c>
    </row>
    <row r="4" spans="1:11" ht="25.5" customHeight="1">
      <c r="A4" s="9">
        <f t="shared" si="0"/>
        <v>2</v>
      </c>
      <c r="B4" s="57" t="s">
        <v>78</v>
      </c>
      <c r="C4" s="88" t="s">
        <v>69</v>
      </c>
      <c r="D4" s="56">
        <v>0</v>
      </c>
      <c r="E4" s="39">
        <f t="shared" si="1"/>
        <v>1000</v>
      </c>
      <c r="F4" s="9">
        <f t="shared" si="2"/>
        <v>1</v>
      </c>
      <c r="G4" s="76">
        <v>51</v>
      </c>
      <c r="H4" s="39">
        <f t="shared" si="3"/>
        <v>963.4920634920635</v>
      </c>
      <c r="I4" s="9">
        <f t="shared" si="4"/>
        <v>2</v>
      </c>
      <c r="J4" s="39">
        <f t="shared" si="5"/>
        <v>1963.4920634920636</v>
      </c>
      <c r="K4" s="9">
        <f t="shared" si="6"/>
        <v>2</v>
      </c>
    </row>
    <row r="5" spans="1:11" ht="25.5" customHeight="1">
      <c r="A5" s="9">
        <f t="shared" si="0"/>
        <v>3</v>
      </c>
      <c r="B5" s="54" t="s">
        <v>81</v>
      </c>
      <c r="C5" s="85" t="s">
        <v>76</v>
      </c>
      <c r="D5" s="74">
        <v>67</v>
      </c>
      <c r="E5" s="39">
        <f t="shared" si="1"/>
        <v>917.283950617284</v>
      </c>
      <c r="F5" s="9">
        <f t="shared" si="2"/>
        <v>4</v>
      </c>
      <c r="G5" s="76">
        <v>215</v>
      </c>
      <c r="H5" s="39">
        <f t="shared" si="3"/>
        <v>703.1746031746031</v>
      </c>
      <c r="I5" s="9">
        <f t="shared" si="4"/>
        <v>6</v>
      </c>
      <c r="J5" s="39">
        <f t="shared" si="5"/>
        <v>1620.458553791887</v>
      </c>
      <c r="K5" s="9">
        <f t="shared" si="6"/>
        <v>3</v>
      </c>
    </row>
    <row r="6" spans="1:11" ht="25.5" customHeight="1">
      <c r="A6" s="9">
        <f t="shared" si="0"/>
        <v>4</v>
      </c>
      <c r="B6" s="55" t="s">
        <v>115</v>
      </c>
      <c r="C6" s="86" t="s">
        <v>82</v>
      </c>
      <c r="D6" s="42">
        <v>153</v>
      </c>
      <c r="E6" s="39">
        <f t="shared" si="1"/>
        <v>811.1111111111111</v>
      </c>
      <c r="F6" s="9">
        <f t="shared" si="2"/>
        <v>5</v>
      </c>
      <c r="G6" s="76">
        <v>178</v>
      </c>
      <c r="H6" s="39">
        <f t="shared" si="3"/>
        <v>761.9047619047618</v>
      </c>
      <c r="I6" s="9">
        <f t="shared" si="4"/>
        <v>5</v>
      </c>
      <c r="J6" s="39">
        <f t="shared" si="5"/>
        <v>1573.0158730158728</v>
      </c>
      <c r="K6" s="9">
        <f t="shared" si="6"/>
        <v>4</v>
      </c>
    </row>
    <row r="7" spans="1:11" ht="25.5" customHeight="1">
      <c r="A7" s="9">
        <f t="shared" si="0"/>
        <v>5</v>
      </c>
      <c r="B7" s="41" t="s">
        <v>79</v>
      </c>
      <c r="C7" s="85" t="s">
        <v>80</v>
      </c>
      <c r="D7" s="10">
        <v>50</v>
      </c>
      <c r="E7" s="39">
        <f t="shared" si="1"/>
        <v>938.2716049382716</v>
      </c>
      <c r="F7" s="9">
        <f t="shared" si="2"/>
        <v>3</v>
      </c>
      <c r="G7" s="76">
        <v>290</v>
      </c>
      <c r="H7" s="39">
        <f t="shared" si="3"/>
        <v>584.1269841269841</v>
      </c>
      <c r="I7" s="9">
        <f t="shared" si="4"/>
        <v>10</v>
      </c>
      <c r="J7" s="39">
        <f t="shared" si="5"/>
        <v>1522.3985890652557</v>
      </c>
      <c r="K7" s="9">
        <f t="shared" si="6"/>
        <v>5</v>
      </c>
    </row>
    <row r="8" spans="1:11" ht="25.5" customHeight="1">
      <c r="A8" s="9">
        <f t="shared" si="0"/>
        <v>6</v>
      </c>
      <c r="B8" s="54" t="s">
        <v>105</v>
      </c>
      <c r="C8" s="85" t="s">
        <v>59</v>
      </c>
      <c r="D8" s="42">
        <v>160</v>
      </c>
      <c r="E8" s="39">
        <f t="shared" si="1"/>
        <v>802.469135802469</v>
      </c>
      <c r="F8" s="9">
        <f t="shared" si="2"/>
        <v>6</v>
      </c>
      <c r="G8" s="76">
        <v>242</v>
      </c>
      <c r="H8" s="39">
        <f t="shared" si="3"/>
        <v>660.3174603174602</v>
      </c>
      <c r="I8" s="9">
        <f t="shared" si="4"/>
        <v>7</v>
      </c>
      <c r="J8" s="39">
        <f t="shared" si="5"/>
        <v>1462.7865961199293</v>
      </c>
      <c r="K8" s="9">
        <f t="shared" si="6"/>
        <v>6</v>
      </c>
    </row>
    <row r="9" spans="1:11" ht="25.5" customHeight="1">
      <c r="A9" s="9">
        <f t="shared" si="0"/>
        <v>7</v>
      </c>
      <c r="B9" s="55" t="s">
        <v>114</v>
      </c>
      <c r="C9" s="88" t="s">
        <v>82</v>
      </c>
      <c r="D9" s="56">
        <v>405</v>
      </c>
      <c r="E9" s="39">
        <f t="shared" si="1"/>
        <v>500</v>
      </c>
      <c r="F9" s="9">
        <f t="shared" si="2"/>
        <v>8</v>
      </c>
      <c r="G9" s="76">
        <v>128</v>
      </c>
      <c r="H9" s="39">
        <f t="shared" si="3"/>
        <v>841.2698412698412</v>
      </c>
      <c r="I9" s="9">
        <f t="shared" si="4"/>
        <v>3</v>
      </c>
      <c r="J9" s="39">
        <f t="shared" si="5"/>
        <v>1341.2698412698412</v>
      </c>
      <c r="K9" s="9">
        <f t="shared" si="6"/>
        <v>7</v>
      </c>
    </row>
    <row r="10" spans="1:11" ht="25.5" customHeight="1">
      <c r="A10" s="9">
        <f t="shared" si="0"/>
        <v>8</v>
      </c>
      <c r="B10" s="54" t="s">
        <v>112</v>
      </c>
      <c r="C10" s="85" t="s">
        <v>83</v>
      </c>
      <c r="D10" s="56">
        <v>360</v>
      </c>
      <c r="E10" s="39">
        <f t="shared" si="1"/>
        <v>555.5555555555555</v>
      </c>
      <c r="F10" s="9">
        <f t="shared" si="2"/>
        <v>7</v>
      </c>
      <c r="G10" s="76">
        <v>300</v>
      </c>
      <c r="H10" s="39">
        <f t="shared" si="3"/>
        <v>568.2539682539682</v>
      </c>
      <c r="I10" s="9">
        <f t="shared" si="4"/>
        <v>12</v>
      </c>
      <c r="J10" s="39">
        <f t="shared" si="5"/>
        <v>1123.8095238095239</v>
      </c>
      <c r="K10" s="9">
        <f t="shared" si="6"/>
        <v>8</v>
      </c>
    </row>
    <row r="11" spans="1:11" ht="25.5" customHeight="1">
      <c r="A11" s="9">
        <f t="shared" si="0"/>
        <v>9</v>
      </c>
      <c r="B11" s="57" t="s">
        <v>135</v>
      </c>
      <c r="C11" s="86" t="s">
        <v>59</v>
      </c>
      <c r="D11" s="42">
        <v>635</v>
      </c>
      <c r="E11" s="39">
        <f t="shared" si="1"/>
        <v>216.04938271604937</v>
      </c>
      <c r="F11" s="9">
        <f t="shared" si="2"/>
        <v>13</v>
      </c>
      <c r="G11" s="76">
        <v>130</v>
      </c>
      <c r="H11" s="39">
        <f t="shared" si="3"/>
        <v>838.0952380952381</v>
      </c>
      <c r="I11" s="9">
        <f t="shared" si="4"/>
        <v>4</v>
      </c>
      <c r="J11" s="39">
        <f t="shared" si="5"/>
        <v>1054.1446208112875</v>
      </c>
      <c r="K11" s="9">
        <f t="shared" si="6"/>
        <v>9</v>
      </c>
    </row>
    <row r="12" spans="1:11" ht="25.5" customHeight="1">
      <c r="A12" s="9">
        <f t="shared" si="0"/>
        <v>10</v>
      </c>
      <c r="B12" s="41" t="s">
        <v>111</v>
      </c>
      <c r="C12" s="85" t="s">
        <v>83</v>
      </c>
      <c r="D12" s="10">
        <v>513</v>
      </c>
      <c r="E12" s="39">
        <f t="shared" si="1"/>
        <v>366.66666666666663</v>
      </c>
      <c r="F12" s="9">
        <f t="shared" si="2"/>
        <v>10</v>
      </c>
      <c r="G12" s="76">
        <v>295</v>
      </c>
      <c r="H12" s="39">
        <f t="shared" si="3"/>
        <v>576.1904761904761</v>
      </c>
      <c r="I12" s="9">
        <f t="shared" si="4"/>
        <v>11</v>
      </c>
      <c r="J12" s="39">
        <f t="shared" si="5"/>
        <v>942.8571428571428</v>
      </c>
      <c r="K12" s="9">
        <f t="shared" si="6"/>
        <v>10</v>
      </c>
    </row>
    <row r="13" spans="1:11" ht="25.5" customHeight="1">
      <c r="A13" s="9">
        <f t="shared" si="0"/>
        <v>11</v>
      </c>
      <c r="B13" s="41" t="s">
        <v>134</v>
      </c>
      <c r="C13" s="85" t="s">
        <v>124</v>
      </c>
      <c r="D13" s="10">
        <v>595</v>
      </c>
      <c r="E13" s="39">
        <f t="shared" si="1"/>
        <v>265.4320987654321</v>
      </c>
      <c r="F13" s="9">
        <f t="shared" si="2"/>
        <v>11</v>
      </c>
      <c r="G13" s="76">
        <v>250</v>
      </c>
      <c r="H13" s="39">
        <f t="shared" si="3"/>
        <v>647.6190476190476</v>
      </c>
      <c r="I13" s="9">
        <f t="shared" si="4"/>
        <v>8</v>
      </c>
      <c r="J13" s="39">
        <f t="shared" si="5"/>
        <v>913.0511463844797</v>
      </c>
      <c r="K13" s="9">
        <f t="shared" si="6"/>
        <v>11</v>
      </c>
    </row>
    <row r="14" spans="1:11" ht="25.5" customHeight="1">
      <c r="A14" s="9">
        <f t="shared" si="0"/>
        <v>12</v>
      </c>
      <c r="B14" s="41" t="s">
        <v>113</v>
      </c>
      <c r="C14" s="86" t="s">
        <v>83</v>
      </c>
      <c r="D14" s="10">
        <v>625</v>
      </c>
      <c r="E14" s="39">
        <f t="shared" si="1"/>
        <v>228.39506172839504</v>
      </c>
      <c r="F14" s="9">
        <f t="shared" si="2"/>
        <v>12</v>
      </c>
      <c r="G14" s="76">
        <v>325</v>
      </c>
      <c r="H14" s="39">
        <f t="shared" si="3"/>
        <v>528.5714285714286</v>
      </c>
      <c r="I14" s="9">
        <f t="shared" si="4"/>
        <v>13</v>
      </c>
      <c r="J14" s="39">
        <f t="shared" si="5"/>
        <v>756.9664902998236</v>
      </c>
      <c r="K14" s="9">
        <f t="shared" si="6"/>
        <v>12</v>
      </c>
    </row>
    <row r="15" spans="1:11" ht="25.5" customHeight="1">
      <c r="A15" s="9">
        <f t="shared" si="0"/>
        <v>13</v>
      </c>
      <c r="B15" s="41" t="s">
        <v>120</v>
      </c>
      <c r="C15" s="85" t="s">
        <v>66</v>
      </c>
      <c r="D15" s="10">
        <v>492</v>
      </c>
      <c r="E15" s="39">
        <f t="shared" si="1"/>
        <v>392.59259259259255</v>
      </c>
      <c r="F15" s="9">
        <f t="shared" si="2"/>
        <v>9</v>
      </c>
      <c r="G15" s="76">
        <v>455</v>
      </c>
      <c r="H15" s="39">
        <f t="shared" si="3"/>
        <v>322.22222222222223</v>
      </c>
      <c r="I15" s="9">
        <f t="shared" si="4"/>
        <v>14</v>
      </c>
      <c r="J15" s="39">
        <f t="shared" si="5"/>
        <v>714.8148148148148</v>
      </c>
      <c r="K15" s="9">
        <f t="shared" si="6"/>
        <v>13</v>
      </c>
    </row>
    <row r="16" spans="1:11" ht="25.5" customHeight="1">
      <c r="A16" s="9">
        <f t="shared" si="0"/>
        <v>14</v>
      </c>
      <c r="B16" s="41" t="s">
        <v>116</v>
      </c>
      <c r="C16" s="40" t="s">
        <v>82</v>
      </c>
      <c r="D16" s="10">
        <v>829</v>
      </c>
      <c r="E16" s="39">
        <v>1</v>
      </c>
      <c r="F16" s="9">
        <f t="shared" si="2"/>
        <v>16</v>
      </c>
      <c r="G16" s="76">
        <v>282</v>
      </c>
      <c r="H16" s="39">
        <f t="shared" si="3"/>
        <v>596.8253968253968</v>
      </c>
      <c r="I16" s="9">
        <f t="shared" si="4"/>
        <v>9</v>
      </c>
      <c r="J16" s="39">
        <f t="shared" si="5"/>
        <v>597.8253968253968</v>
      </c>
      <c r="K16" s="9">
        <f t="shared" si="6"/>
        <v>14</v>
      </c>
    </row>
    <row r="17" spans="1:11" ht="25.5" customHeight="1">
      <c r="A17" s="9">
        <f t="shared" si="0"/>
        <v>15</v>
      </c>
      <c r="B17" s="54" t="s">
        <v>100</v>
      </c>
      <c r="C17" s="85" t="s">
        <v>99</v>
      </c>
      <c r="D17" s="56">
        <v>780</v>
      </c>
      <c r="E17" s="39">
        <f>IF(D17&lt;&gt;"",IF(ISNUMBER(D17),MAX(1000/TME1*(TME1-D17+MIN(D:D)),0),0),"")</f>
        <v>37.03703703703704</v>
      </c>
      <c r="F17" s="9">
        <f t="shared" si="2"/>
        <v>14</v>
      </c>
      <c r="G17" s="76">
        <v>500</v>
      </c>
      <c r="H17" s="39">
        <f t="shared" si="3"/>
        <v>250.79365079365078</v>
      </c>
      <c r="I17" s="9">
        <f t="shared" si="4"/>
        <v>15</v>
      </c>
      <c r="J17" s="39">
        <f t="shared" si="5"/>
        <v>287.8306878306878</v>
      </c>
      <c r="K17" s="9">
        <f t="shared" si="6"/>
        <v>15</v>
      </c>
    </row>
    <row r="18" spans="1:11" ht="25.5" customHeight="1">
      <c r="A18" s="9">
        <f t="shared" si="0"/>
        <v>16</v>
      </c>
      <c r="B18" s="55" t="s">
        <v>101</v>
      </c>
      <c r="C18" s="85" t="s">
        <v>99</v>
      </c>
      <c r="D18" s="56">
        <v>790</v>
      </c>
      <c r="E18" s="39">
        <f>IF(D18&lt;&gt;"",IF(ISNUMBER(D18),MAX(1000/TME1*(TME1-D18+MIN(D:D)),0),0),"")</f>
        <v>24.691358024691358</v>
      </c>
      <c r="F18" s="9">
        <f t="shared" si="2"/>
        <v>15</v>
      </c>
      <c r="G18" s="76">
        <v>590</v>
      </c>
      <c r="H18" s="39">
        <f t="shared" si="3"/>
        <v>107.93650793650794</v>
      </c>
      <c r="I18" s="9">
        <f t="shared" si="4"/>
        <v>16</v>
      </c>
      <c r="J18" s="39">
        <f t="shared" si="5"/>
        <v>132.6278659611993</v>
      </c>
      <c r="K18" s="9">
        <f t="shared" si="6"/>
        <v>16</v>
      </c>
    </row>
  </sheetData>
  <sheetProtection/>
  <mergeCells count="3">
    <mergeCell ref="A1:A2"/>
    <mergeCell ref="B1:B2"/>
    <mergeCell ref="C1:C2"/>
  </mergeCells>
  <printOptions horizontalCentered="1"/>
  <pageMargins left="0.4724409448818898" right="0.4724409448818898" top="0.47" bottom="0.5118110236220472" header="0.26" footer="0.5118110236220472"/>
  <pageSetup fitToHeight="1" fitToWidth="1" horizontalDpi="300" verticalDpi="300" orientation="portrait" paperSize="9" scale="86" r:id="rId1"/>
  <headerFooter alignWithMargins="0">
    <oddHeader>&amp;CKATEGORIA  TM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27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3.00390625" style="0" customWidth="1"/>
    <col min="2" max="2" width="24.375" style="95" customWidth="1"/>
    <col min="3" max="3" width="30.00390625" style="96" bestFit="1" customWidth="1"/>
    <col min="4" max="4" width="5.75390625" style="97" bestFit="1" customWidth="1"/>
    <col min="5" max="5" width="8.625" style="97" customWidth="1"/>
    <col min="6" max="6" width="3.625" style="97" customWidth="1"/>
    <col min="7" max="7" width="5.625" style="97" customWidth="1"/>
    <col min="8" max="8" width="8.625" style="97" bestFit="1" customWidth="1"/>
    <col min="9" max="9" width="3.625" style="97" customWidth="1"/>
    <col min="10" max="10" width="8.625" style="97" bestFit="1" customWidth="1"/>
    <col min="11" max="11" width="3.625" style="97" customWidth="1"/>
    <col min="12" max="41" width="0" style="0" hidden="1" customWidth="1"/>
  </cols>
  <sheetData>
    <row r="1" spans="1:11" ht="12.75" customHeight="1">
      <c r="A1" s="110" t="s">
        <v>0</v>
      </c>
      <c r="B1" s="113" t="s">
        <v>61</v>
      </c>
      <c r="C1" s="112" t="s">
        <v>1</v>
      </c>
      <c r="D1" s="115" t="s">
        <v>8</v>
      </c>
      <c r="E1" s="116"/>
      <c r="F1" s="117"/>
      <c r="G1" s="115" t="s">
        <v>9</v>
      </c>
      <c r="H1" s="116"/>
      <c r="I1" s="117"/>
      <c r="J1" s="115" t="s">
        <v>13</v>
      </c>
      <c r="K1" s="117"/>
    </row>
    <row r="2" spans="1:11" s="25" customFormat="1" ht="72" customHeight="1">
      <c r="A2" s="111"/>
      <c r="B2" s="114"/>
      <c r="C2" s="111"/>
      <c r="D2" s="37" t="s">
        <v>16</v>
      </c>
      <c r="E2" s="38" t="s">
        <v>17</v>
      </c>
      <c r="F2" s="37" t="s">
        <v>12</v>
      </c>
      <c r="G2" s="37" t="s">
        <v>16</v>
      </c>
      <c r="H2" s="38" t="s">
        <v>17</v>
      </c>
      <c r="I2" s="37" t="s">
        <v>12</v>
      </c>
      <c r="J2" s="38" t="s">
        <v>17</v>
      </c>
      <c r="K2" s="37" t="s">
        <v>12</v>
      </c>
    </row>
    <row r="3" spans="1:11" ht="25.5">
      <c r="A3" s="75">
        <f aca="true" t="shared" si="0" ref="A3:A21">K3</f>
        <v>1</v>
      </c>
      <c r="B3" s="41" t="s">
        <v>130</v>
      </c>
      <c r="C3" s="80" t="s">
        <v>89</v>
      </c>
      <c r="D3" s="56">
        <v>227</v>
      </c>
      <c r="E3" s="39">
        <f aca="true" t="shared" si="1" ref="E3:E21">IF(D3&lt;&gt;"",IF(ISNUMBER(D3),MAX(1000/TDE1*(TDE1-D3+MIN(D$1:D$65536)),0),0),"")</f>
        <v>928.8888888888889</v>
      </c>
      <c r="F3" s="9">
        <f aca="true" t="shared" si="2" ref="F3:F21">IF(E3&lt;&gt;"",RANK(E3,E$1:E$65536),"")</f>
        <v>2</v>
      </c>
      <c r="G3" s="42">
        <v>12</v>
      </c>
      <c r="H3" s="39">
        <f aca="true" t="shared" si="3" ref="H3:H19">IF(G3&lt;&gt;"",IF(ISNUMBER(G3),MAX(1000/TDE2*(TDE2-G3+MIN(G$1:G$65536)),0),0),"")</f>
        <v>973.3333333333334</v>
      </c>
      <c r="I3" s="9">
        <f aca="true" t="shared" si="4" ref="I3:I21">IF(H3&lt;&gt;"",RANK(H3,H$1:H$65536),"")</f>
        <v>2</v>
      </c>
      <c r="J3" s="39">
        <f aca="true" t="shared" si="5" ref="J3:J21">IF(H3&lt;&gt;"",E3+H3,"")</f>
        <v>1902.2222222222222</v>
      </c>
      <c r="K3" s="9">
        <f aca="true" t="shared" si="6" ref="K3:K21">IF(J3&lt;&gt;"",RANK(J3,J$1:J$65536),"")</f>
        <v>1</v>
      </c>
    </row>
    <row r="4" spans="1:11" ht="12.75">
      <c r="A4" s="75">
        <f t="shared" si="0"/>
        <v>2</v>
      </c>
      <c r="B4" s="41" t="s">
        <v>117</v>
      </c>
      <c r="C4" s="80" t="s">
        <v>125</v>
      </c>
      <c r="D4" s="10">
        <v>195</v>
      </c>
      <c r="E4" s="39">
        <f t="shared" si="1"/>
        <v>1000</v>
      </c>
      <c r="F4" s="9">
        <f t="shared" si="2"/>
        <v>1</v>
      </c>
      <c r="G4" s="42">
        <v>54</v>
      </c>
      <c r="H4" s="39">
        <f t="shared" si="3"/>
        <v>880</v>
      </c>
      <c r="I4" s="9">
        <f t="shared" si="4"/>
        <v>5</v>
      </c>
      <c r="J4" s="39">
        <f t="shared" si="5"/>
        <v>1880</v>
      </c>
      <c r="K4" s="9">
        <f t="shared" si="6"/>
        <v>2</v>
      </c>
    </row>
    <row r="5" spans="1:11" ht="25.5">
      <c r="A5" s="75">
        <f t="shared" si="0"/>
        <v>3</v>
      </c>
      <c r="B5" s="41" t="s">
        <v>133</v>
      </c>
      <c r="C5" s="80" t="s">
        <v>124</v>
      </c>
      <c r="D5" s="56">
        <v>274</v>
      </c>
      <c r="E5" s="39">
        <f t="shared" si="1"/>
        <v>824.4444444444445</v>
      </c>
      <c r="F5" s="9">
        <f t="shared" si="2"/>
        <v>4</v>
      </c>
      <c r="G5" s="42">
        <v>0</v>
      </c>
      <c r="H5" s="39">
        <f t="shared" si="3"/>
        <v>1000</v>
      </c>
      <c r="I5" s="9">
        <f t="shared" si="4"/>
        <v>1</v>
      </c>
      <c r="J5" s="39">
        <f t="shared" si="5"/>
        <v>1824.4444444444443</v>
      </c>
      <c r="K5" s="9">
        <f t="shared" si="6"/>
        <v>3</v>
      </c>
    </row>
    <row r="6" spans="1:11" ht="25.5">
      <c r="A6" s="75">
        <f t="shared" si="0"/>
        <v>4</v>
      </c>
      <c r="B6" s="41" t="s">
        <v>127</v>
      </c>
      <c r="C6" s="80" t="s">
        <v>128</v>
      </c>
      <c r="D6" s="56">
        <v>296</v>
      </c>
      <c r="E6" s="39">
        <f t="shared" si="1"/>
        <v>775.5555555555555</v>
      </c>
      <c r="F6" s="9">
        <f t="shared" si="2"/>
        <v>5</v>
      </c>
      <c r="G6" s="42">
        <v>19</v>
      </c>
      <c r="H6" s="39">
        <f t="shared" si="3"/>
        <v>957.7777777777778</v>
      </c>
      <c r="I6" s="9">
        <f t="shared" si="4"/>
        <v>3</v>
      </c>
      <c r="J6" s="39">
        <f t="shared" si="5"/>
        <v>1733.3333333333335</v>
      </c>
      <c r="K6" s="9">
        <f t="shared" si="6"/>
        <v>4</v>
      </c>
    </row>
    <row r="7" spans="1:11" ht="25.5">
      <c r="A7" s="75">
        <f t="shared" si="0"/>
        <v>5</v>
      </c>
      <c r="B7" s="57" t="s">
        <v>86</v>
      </c>
      <c r="C7" s="80" t="s">
        <v>66</v>
      </c>
      <c r="D7" s="56">
        <v>309</v>
      </c>
      <c r="E7" s="39">
        <f t="shared" si="1"/>
        <v>746.6666666666667</v>
      </c>
      <c r="F7" s="9">
        <f t="shared" si="2"/>
        <v>6</v>
      </c>
      <c r="G7" s="42">
        <v>80</v>
      </c>
      <c r="H7" s="39">
        <f t="shared" si="3"/>
        <v>822.2222222222223</v>
      </c>
      <c r="I7" s="9">
        <f t="shared" si="4"/>
        <v>6</v>
      </c>
      <c r="J7" s="39">
        <f t="shared" si="5"/>
        <v>1568.8888888888891</v>
      </c>
      <c r="K7" s="9">
        <f t="shared" si="6"/>
        <v>5</v>
      </c>
    </row>
    <row r="8" spans="1:11" ht="25.5">
      <c r="A8" s="75">
        <f t="shared" si="0"/>
        <v>6</v>
      </c>
      <c r="B8" s="41" t="s">
        <v>123</v>
      </c>
      <c r="C8" s="80" t="s">
        <v>124</v>
      </c>
      <c r="D8" s="84">
        <v>360</v>
      </c>
      <c r="E8" s="39">
        <f t="shared" si="1"/>
        <v>633.3333333333334</v>
      </c>
      <c r="F8" s="9">
        <f t="shared" si="2"/>
        <v>7</v>
      </c>
      <c r="G8" s="42">
        <v>37</v>
      </c>
      <c r="H8" s="39">
        <f t="shared" si="3"/>
        <v>917.7777777777778</v>
      </c>
      <c r="I8" s="9">
        <f t="shared" si="4"/>
        <v>4</v>
      </c>
      <c r="J8" s="39">
        <f t="shared" si="5"/>
        <v>1551.1111111111113</v>
      </c>
      <c r="K8" s="9">
        <f t="shared" si="6"/>
        <v>6</v>
      </c>
    </row>
    <row r="9" spans="1:11" ht="38.25">
      <c r="A9" s="75">
        <f t="shared" si="0"/>
        <v>7</v>
      </c>
      <c r="B9" s="41" t="s">
        <v>132</v>
      </c>
      <c r="C9" s="81" t="s">
        <v>91</v>
      </c>
      <c r="D9" s="84">
        <v>405</v>
      </c>
      <c r="E9" s="39">
        <f t="shared" si="1"/>
        <v>533.3333333333334</v>
      </c>
      <c r="F9" s="9">
        <f t="shared" si="2"/>
        <v>12</v>
      </c>
      <c r="G9" s="42">
        <v>104</v>
      </c>
      <c r="H9" s="39">
        <f t="shared" si="3"/>
        <v>768.8888888888889</v>
      </c>
      <c r="I9" s="9">
        <f t="shared" si="4"/>
        <v>7</v>
      </c>
      <c r="J9" s="39">
        <f t="shared" si="5"/>
        <v>1302.2222222222222</v>
      </c>
      <c r="K9" s="9">
        <f t="shared" si="6"/>
        <v>7</v>
      </c>
    </row>
    <row r="10" spans="1:11" ht="25.5">
      <c r="A10" s="75">
        <f t="shared" si="0"/>
        <v>8</v>
      </c>
      <c r="B10" s="41" t="s">
        <v>109</v>
      </c>
      <c r="C10" s="80" t="s">
        <v>89</v>
      </c>
      <c r="D10" s="42">
        <v>417</v>
      </c>
      <c r="E10" s="39">
        <f t="shared" si="1"/>
        <v>506.6666666666667</v>
      </c>
      <c r="F10" s="9">
        <f t="shared" si="2"/>
        <v>13</v>
      </c>
      <c r="G10" s="42">
        <v>122</v>
      </c>
      <c r="H10" s="39">
        <f t="shared" si="3"/>
        <v>728.8888888888889</v>
      </c>
      <c r="I10" s="9">
        <f t="shared" si="4"/>
        <v>8</v>
      </c>
      <c r="J10" s="39">
        <f t="shared" si="5"/>
        <v>1235.5555555555557</v>
      </c>
      <c r="K10" s="9">
        <f t="shared" si="6"/>
        <v>8</v>
      </c>
    </row>
    <row r="11" spans="1:11" ht="25.5">
      <c r="A11" s="75">
        <f t="shared" si="0"/>
        <v>9</v>
      </c>
      <c r="B11" s="41" t="s">
        <v>108</v>
      </c>
      <c r="C11" s="80" t="s">
        <v>90</v>
      </c>
      <c r="D11" s="56">
        <v>380</v>
      </c>
      <c r="E11" s="39">
        <f t="shared" si="1"/>
        <v>588.8888888888889</v>
      </c>
      <c r="F11" s="9">
        <f t="shared" si="2"/>
        <v>10</v>
      </c>
      <c r="G11" s="42">
        <v>225</v>
      </c>
      <c r="H11" s="39">
        <f t="shared" si="3"/>
        <v>500</v>
      </c>
      <c r="I11" s="9">
        <f t="shared" si="4"/>
        <v>12</v>
      </c>
      <c r="J11" s="39">
        <f t="shared" si="5"/>
        <v>1088.888888888889</v>
      </c>
      <c r="K11" s="9">
        <f t="shared" si="6"/>
        <v>9</v>
      </c>
    </row>
    <row r="12" spans="1:11" ht="25.5">
      <c r="A12" s="75">
        <f t="shared" si="0"/>
        <v>10</v>
      </c>
      <c r="B12" s="41" t="s">
        <v>87</v>
      </c>
      <c r="C12" s="80" t="s">
        <v>66</v>
      </c>
      <c r="D12" s="56">
        <v>269</v>
      </c>
      <c r="E12" s="39">
        <f t="shared" si="1"/>
        <v>835.5555555555555</v>
      </c>
      <c r="F12" s="9">
        <f t="shared" si="2"/>
        <v>3</v>
      </c>
      <c r="G12" s="42">
        <v>355</v>
      </c>
      <c r="H12" s="39">
        <f t="shared" si="3"/>
        <v>211.11111111111111</v>
      </c>
      <c r="I12" s="9">
        <f t="shared" si="4"/>
        <v>16</v>
      </c>
      <c r="J12" s="39">
        <f t="shared" si="5"/>
        <v>1046.6666666666667</v>
      </c>
      <c r="K12" s="9">
        <f t="shared" si="6"/>
        <v>10</v>
      </c>
    </row>
    <row r="13" spans="1:11" ht="25.5">
      <c r="A13" s="75">
        <f t="shared" si="0"/>
        <v>11</v>
      </c>
      <c r="B13" s="41" t="s">
        <v>129</v>
      </c>
      <c r="C13" s="80" t="s">
        <v>89</v>
      </c>
      <c r="D13" s="56">
        <v>520</v>
      </c>
      <c r="E13" s="39">
        <f t="shared" si="1"/>
        <v>277.77777777777777</v>
      </c>
      <c r="F13" s="9">
        <f t="shared" si="2"/>
        <v>15</v>
      </c>
      <c r="G13" s="42">
        <v>129</v>
      </c>
      <c r="H13" s="39">
        <f t="shared" si="3"/>
        <v>713.3333333333334</v>
      </c>
      <c r="I13" s="9">
        <f t="shared" si="4"/>
        <v>9</v>
      </c>
      <c r="J13" s="39">
        <f t="shared" si="5"/>
        <v>991.1111111111111</v>
      </c>
      <c r="K13" s="9">
        <f t="shared" si="6"/>
        <v>11</v>
      </c>
    </row>
    <row r="14" spans="1:11" ht="25.5">
      <c r="A14" s="75">
        <f t="shared" si="0"/>
        <v>12</v>
      </c>
      <c r="B14" s="41" t="s">
        <v>118</v>
      </c>
      <c r="C14" s="80" t="s">
        <v>66</v>
      </c>
      <c r="D14" s="56">
        <v>400</v>
      </c>
      <c r="E14" s="39">
        <f t="shared" si="1"/>
        <v>544.4444444444445</v>
      </c>
      <c r="F14" s="9">
        <f t="shared" si="2"/>
        <v>11</v>
      </c>
      <c r="G14" s="42">
        <v>298</v>
      </c>
      <c r="H14" s="39">
        <f t="shared" si="3"/>
        <v>337.77777777777777</v>
      </c>
      <c r="I14" s="9">
        <f t="shared" si="4"/>
        <v>14</v>
      </c>
      <c r="J14" s="39">
        <f t="shared" si="5"/>
        <v>882.2222222222222</v>
      </c>
      <c r="K14" s="9">
        <f t="shared" si="6"/>
        <v>12</v>
      </c>
    </row>
    <row r="15" spans="1:11" ht="25.5">
      <c r="A15" s="75">
        <f t="shared" si="0"/>
        <v>13</v>
      </c>
      <c r="B15" s="41" t="s">
        <v>88</v>
      </c>
      <c r="C15" s="80" t="s">
        <v>66</v>
      </c>
      <c r="D15" s="56">
        <v>370</v>
      </c>
      <c r="E15" s="39">
        <f t="shared" si="1"/>
        <v>611.1111111111111</v>
      </c>
      <c r="F15" s="9">
        <f t="shared" si="2"/>
        <v>9</v>
      </c>
      <c r="G15" s="42">
        <v>333</v>
      </c>
      <c r="H15" s="39">
        <f t="shared" si="3"/>
        <v>260</v>
      </c>
      <c r="I15" s="9">
        <f t="shared" si="4"/>
        <v>15</v>
      </c>
      <c r="J15" s="39">
        <f t="shared" si="5"/>
        <v>871.1111111111111</v>
      </c>
      <c r="K15" s="9">
        <f t="shared" si="6"/>
        <v>13</v>
      </c>
    </row>
    <row r="16" spans="1:11" ht="25.5">
      <c r="A16" s="75">
        <f t="shared" si="0"/>
        <v>14</v>
      </c>
      <c r="B16" s="41" t="s">
        <v>122</v>
      </c>
      <c r="C16" s="80" t="s">
        <v>124</v>
      </c>
      <c r="D16" s="56">
        <v>475</v>
      </c>
      <c r="E16" s="39">
        <f t="shared" si="1"/>
        <v>377.77777777777777</v>
      </c>
      <c r="F16" s="9">
        <f t="shared" si="2"/>
        <v>14</v>
      </c>
      <c r="G16" s="42">
        <v>285</v>
      </c>
      <c r="H16" s="39">
        <f t="shared" si="3"/>
        <v>366.6666666666667</v>
      </c>
      <c r="I16" s="9">
        <f t="shared" si="4"/>
        <v>13</v>
      </c>
      <c r="J16" s="39">
        <f t="shared" si="5"/>
        <v>744.4444444444445</v>
      </c>
      <c r="K16" s="9">
        <f t="shared" si="6"/>
        <v>14</v>
      </c>
    </row>
    <row r="17" spans="1:11" ht="25.5">
      <c r="A17" s="75">
        <f t="shared" si="0"/>
        <v>15</v>
      </c>
      <c r="B17" s="41" t="s">
        <v>85</v>
      </c>
      <c r="C17" s="80" t="s">
        <v>102</v>
      </c>
      <c r="D17" s="56">
        <v>365</v>
      </c>
      <c r="E17" s="39">
        <f t="shared" si="1"/>
        <v>622.2222222222223</v>
      </c>
      <c r="F17" s="9">
        <f t="shared" si="2"/>
        <v>8</v>
      </c>
      <c r="G17" s="42">
        <v>420</v>
      </c>
      <c r="H17" s="39">
        <f t="shared" si="3"/>
        <v>66.66666666666667</v>
      </c>
      <c r="I17" s="9">
        <f t="shared" si="4"/>
        <v>17</v>
      </c>
      <c r="J17" s="39">
        <f t="shared" si="5"/>
        <v>688.8888888888889</v>
      </c>
      <c r="K17" s="9">
        <f t="shared" si="6"/>
        <v>15</v>
      </c>
    </row>
    <row r="18" spans="1:11" ht="25.5" customHeight="1">
      <c r="A18" s="75">
        <f t="shared" si="0"/>
        <v>16</v>
      </c>
      <c r="B18" s="41" t="s">
        <v>119</v>
      </c>
      <c r="C18" s="80" t="s">
        <v>66</v>
      </c>
      <c r="D18" s="56" t="s">
        <v>126</v>
      </c>
      <c r="E18" s="39">
        <f t="shared" si="1"/>
        <v>0</v>
      </c>
      <c r="F18" s="9">
        <f t="shared" si="2"/>
        <v>18</v>
      </c>
      <c r="G18" s="42">
        <v>162</v>
      </c>
      <c r="H18" s="39">
        <f t="shared" si="3"/>
        <v>640</v>
      </c>
      <c r="I18" s="9">
        <f t="shared" si="4"/>
        <v>10</v>
      </c>
      <c r="J18" s="39">
        <f t="shared" si="5"/>
        <v>640</v>
      </c>
      <c r="K18" s="9">
        <f t="shared" si="6"/>
        <v>16</v>
      </c>
    </row>
    <row r="19" spans="1:11" ht="25.5">
      <c r="A19" s="75">
        <f t="shared" si="0"/>
        <v>17</v>
      </c>
      <c r="B19" s="41" t="s">
        <v>110</v>
      </c>
      <c r="C19" s="80" t="s">
        <v>89</v>
      </c>
      <c r="D19" s="84" t="s">
        <v>126</v>
      </c>
      <c r="E19" s="39">
        <f t="shared" si="1"/>
        <v>0</v>
      </c>
      <c r="F19" s="9">
        <f t="shared" si="2"/>
        <v>18</v>
      </c>
      <c r="G19" s="42">
        <v>195</v>
      </c>
      <c r="H19" s="39">
        <f t="shared" si="3"/>
        <v>566.6666666666667</v>
      </c>
      <c r="I19" s="9">
        <f t="shared" si="4"/>
        <v>11</v>
      </c>
      <c r="J19" s="39">
        <f t="shared" si="5"/>
        <v>566.6666666666667</v>
      </c>
      <c r="K19" s="9">
        <f t="shared" si="6"/>
        <v>17</v>
      </c>
    </row>
    <row r="20" spans="1:11" ht="25.5">
      <c r="A20" s="75">
        <f t="shared" si="0"/>
        <v>18</v>
      </c>
      <c r="B20" s="41" t="s">
        <v>131</v>
      </c>
      <c r="C20" s="81" t="s">
        <v>91</v>
      </c>
      <c r="D20" s="56">
        <v>550</v>
      </c>
      <c r="E20" s="39">
        <f t="shared" si="1"/>
        <v>211.11111111111111</v>
      </c>
      <c r="F20" s="9">
        <f t="shared" si="2"/>
        <v>16</v>
      </c>
      <c r="G20" s="42">
        <v>685</v>
      </c>
      <c r="H20" s="39">
        <v>1</v>
      </c>
      <c r="I20" s="9">
        <f t="shared" si="4"/>
        <v>18</v>
      </c>
      <c r="J20" s="39">
        <f t="shared" si="5"/>
        <v>212.11111111111111</v>
      </c>
      <c r="K20" s="9">
        <f t="shared" si="6"/>
        <v>18</v>
      </c>
    </row>
    <row r="21" spans="1:11" ht="25.5">
      <c r="A21" s="75">
        <f t="shared" si="0"/>
        <v>19</v>
      </c>
      <c r="B21" s="41" t="s">
        <v>121</v>
      </c>
      <c r="C21" s="80" t="s">
        <v>124</v>
      </c>
      <c r="D21" s="84">
        <v>585</v>
      </c>
      <c r="E21" s="39">
        <f t="shared" si="1"/>
        <v>133.33333333333334</v>
      </c>
      <c r="F21" s="9">
        <f t="shared" si="2"/>
        <v>17</v>
      </c>
      <c r="G21" s="42">
        <v>565</v>
      </c>
      <c r="H21" s="39">
        <v>1</v>
      </c>
      <c r="I21" s="9">
        <f t="shared" si="4"/>
        <v>18</v>
      </c>
      <c r="J21" s="39">
        <f t="shared" si="5"/>
        <v>134.33333333333334</v>
      </c>
      <c r="K21" s="9">
        <f t="shared" si="6"/>
        <v>19</v>
      </c>
    </row>
    <row r="22" spans="4:42" ht="12.75">
      <c r="D22" s="82"/>
      <c r="E22" s="78"/>
      <c r="F22" s="79"/>
      <c r="G22" s="82"/>
      <c r="H22" s="82"/>
      <c r="I22" s="82"/>
      <c r="J22" s="78"/>
      <c r="K22" s="82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</row>
    <row r="23" spans="4:42" ht="12.75">
      <c r="D23" s="82"/>
      <c r="E23" s="78"/>
      <c r="F23" s="79"/>
      <c r="G23" s="82"/>
      <c r="H23" s="82"/>
      <c r="I23" s="82"/>
      <c r="J23" s="78"/>
      <c r="K23" s="82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</row>
    <row r="24" spans="4:42" ht="12.75">
      <c r="D24" s="82"/>
      <c r="E24" s="78"/>
      <c r="F24" s="79"/>
      <c r="G24" s="82"/>
      <c r="H24" s="82"/>
      <c r="I24" s="82"/>
      <c r="J24" s="78"/>
      <c r="K24" s="82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</row>
    <row r="25" spans="4:42" ht="12.75">
      <c r="D25" s="82"/>
      <c r="E25" s="78"/>
      <c r="F25" s="79"/>
      <c r="G25" s="82"/>
      <c r="H25" s="82"/>
      <c r="I25" s="82"/>
      <c r="J25" s="78"/>
      <c r="K25" s="82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</row>
    <row r="26" spans="4:42" ht="12.75">
      <c r="D26" s="82"/>
      <c r="E26" s="78"/>
      <c r="F26" s="79"/>
      <c r="G26" s="82"/>
      <c r="H26" s="82"/>
      <c r="I26" s="82"/>
      <c r="J26" s="78"/>
      <c r="K26" s="82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</row>
    <row r="27" spans="4:42" ht="12.75">
      <c r="D27" s="82"/>
      <c r="E27" s="78"/>
      <c r="F27" s="79"/>
      <c r="G27" s="82"/>
      <c r="H27" s="82"/>
      <c r="I27" s="82"/>
      <c r="J27" s="78"/>
      <c r="K27" s="82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</row>
    <row r="28" spans="4:42" ht="12.75">
      <c r="D28" s="82"/>
      <c r="E28" s="78"/>
      <c r="F28" s="79"/>
      <c r="G28" s="82"/>
      <c r="H28" s="82"/>
      <c r="I28" s="82"/>
      <c r="J28" s="78"/>
      <c r="K28" s="82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</row>
    <row r="29" spans="4:42" ht="12.75">
      <c r="D29" s="82"/>
      <c r="E29" s="78"/>
      <c r="F29" s="79"/>
      <c r="G29" s="82"/>
      <c r="H29" s="82"/>
      <c r="I29" s="82"/>
      <c r="J29" s="78"/>
      <c r="K29" s="82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</row>
    <row r="30" spans="4:42" ht="12.75">
      <c r="D30" s="82"/>
      <c r="E30" s="78"/>
      <c r="F30" s="79"/>
      <c r="G30" s="82"/>
      <c r="H30" s="82"/>
      <c r="I30" s="82"/>
      <c r="J30" s="78"/>
      <c r="K30" s="82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</row>
    <row r="31" spans="4:42" ht="12.75">
      <c r="D31" s="82"/>
      <c r="E31" s="78"/>
      <c r="F31" s="79"/>
      <c r="G31" s="82"/>
      <c r="H31" s="82"/>
      <c r="I31" s="82"/>
      <c r="J31" s="78"/>
      <c r="K31" s="82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</row>
    <row r="32" spans="4:42" ht="12.75">
      <c r="D32" s="82"/>
      <c r="E32" s="78"/>
      <c r="F32" s="79"/>
      <c r="G32" s="82"/>
      <c r="H32" s="82"/>
      <c r="I32" s="82"/>
      <c r="J32" s="78"/>
      <c r="K32" s="82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</row>
    <row r="33" spans="4:42" ht="12.75">
      <c r="D33" s="82"/>
      <c r="E33" s="78"/>
      <c r="F33" s="79"/>
      <c r="G33" s="82"/>
      <c r="H33" s="82"/>
      <c r="I33" s="82"/>
      <c r="J33" s="78"/>
      <c r="K33" s="82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</row>
    <row r="34" spans="4:42" ht="12.75">
      <c r="D34" s="82"/>
      <c r="E34" s="78"/>
      <c r="F34" s="79"/>
      <c r="G34" s="82"/>
      <c r="H34" s="82"/>
      <c r="I34" s="82"/>
      <c r="J34" s="78"/>
      <c r="K34" s="82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</row>
    <row r="35" spans="4:42" ht="12.75">
      <c r="D35" s="82"/>
      <c r="E35" s="78"/>
      <c r="F35" s="79"/>
      <c r="G35" s="82"/>
      <c r="H35" s="82"/>
      <c r="I35" s="82"/>
      <c r="J35" s="78"/>
      <c r="K35" s="82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</row>
    <row r="36" spans="4:42" ht="12.75">
      <c r="D36" s="82"/>
      <c r="E36" s="78"/>
      <c r="F36" s="79"/>
      <c r="G36" s="82"/>
      <c r="H36" s="82"/>
      <c r="I36" s="82"/>
      <c r="J36" s="78"/>
      <c r="K36" s="82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</row>
    <row r="37" spans="4:42" ht="12.75">
      <c r="D37" s="82"/>
      <c r="E37" s="78"/>
      <c r="F37" s="79"/>
      <c r="G37" s="82"/>
      <c r="H37" s="82"/>
      <c r="I37" s="82"/>
      <c r="J37" s="78"/>
      <c r="K37" s="82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</row>
    <row r="38" spans="4:42" ht="12.75">
      <c r="D38" s="82"/>
      <c r="E38" s="78"/>
      <c r="F38" s="79"/>
      <c r="G38" s="82"/>
      <c r="H38" s="82"/>
      <c r="I38" s="82"/>
      <c r="J38" s="78"/>
      <c r="K38" s="82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</row>
    <row r="39" spans="4:42" ht="12.75">
      <c r="D39" s="82"/>
      <c r="E39" s="78"/>
      <c r="F39" s="79"/>
      <c r="G39" s="82"/>
      <c r="H39" s="82"/>
      <c r="I39" s="82"/>
      <c r="J39" s="78"/>
      <c r="K39" s="82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</row>
    <row r="40" spans="4:42" ht="12.75">
      <c r="D40" s="82"/>
      <c r="E40" s="78"/>
      <c r="F40" s="79"/>
      <c r="G40" s="82"/>
      <c r="H40" s="82"/>
      <c r="I40" s="82"/>
      <c r="J40" s="78"/>
      <c r="K40" s="82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</row>
    <row r="41" spans="4:42" ht="12.75">
      <c r="D41" s="82"/>
      <c r="E41" s="82"/>
      <c r="F41" s="82"/>
      <c r="G41" s="82"/>
      <c r="H41" s="82"/>
      <c r="I41" s="82"/>
      <c r="J41" s="82"/>
      <c r="K41" s="82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</row>
    <row r="42" spans="4:42" ht="12.75">
      <c r="D42" s="82"/>
      <c r="E42" s="82"/>
      <c r="F42" s="82"/>
      <c r="G42" s="82"/>
      <c r="H42" s="82"/>
      <c r="I42" s="82"/>
      <c r="J42" s="82"/>
      <c r="K42" s="82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</row>
    <row r="43" spans="4:42" ht="12.75">
      <c r="D43" s="82"/>
      <c r="E43" s="82"/>
      <c r="F43" s="82"/>
      <c r="G43" s="82"/>
      <c r="H43" s="82"/>
      <c r="I43" s="82"/>
      <c r="J43" s="82"/>
      <c r="K43" s="82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</row>
    <row r="44" spans="4:42" ht="12.75">
      <c r="D44" s="82"/>
      <c r="E44" s="82"/>
      <c r="F44" s="82"/>
      <c r="G44" s="82"/>
      <c r="H44" s="82"/>
      <c r="I44" s="82"/>
      <c r="J44" s="82"/>
      <c r="K44" s="82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</row>
    <row r="45" spans="4:42" ht="12.75">
      <c r="D45" s="82"/>
      <c r="E45" s="82"/>
      <c r="F45" s="82"/>
      <c r="G45" s="82"/>
      <c r="H45" s="82"/>
      <c r="I45" s="82"/>
      <c r="J45" s="82"/>
      <c r="K45" s="82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</row>
    <row r="46" spans="4:42" ht="12.75">
      <c r="D46" s="82"/>
      <c r="E46" s="82"/>
      <c r="F46" s="82"/>
      <c r="G46" s="82"/>
      <c r="H46" s="82"/>
      <c r="I46" s="82"/>
      <c r="J46" s="82"/>
      <c r="K46" s="82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</row>
    <row r="47" spans="4:42" ht="12.75">
      <c r="D47" s="82"/>
      <c r="E47" s="82"/>
      <c r="F47" s="82"/>
      <c r="G47" s="82"/>
      <c r="H47" s="82"/>
      <c r="I47" s="82"/>
      <c r="J47" s="82"/>
      <c r="K47" s="82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</row>
    <row r="48" spans="4:42" ht="12.75">
      <c r="D48" s="82"/>
      <c r="E48" s="82"/>
      <c r="F48" s="82"/>
      <c r="G48" s="82"/>
      <c r="H48" s="82"/>
      <c r="I48" s="82"/>
      <c r="J48" s="82"/>
      <c r="K48" s="82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</row>
    <row r="49" spans="4:42" ht="12.75">
      <c r="D49" s="82"/>
      <c r="E49" s="82"/>
      <c r="F49" s="82"/>
      <c r="G49" s="82"/>
      <c r="H49" s="82"/>
      <c r="I49" s="82"/>
      <c r="J49" s="82"/>
      <c r="K49" s="82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</row>
    <row r="50" spans="4:42" ht="12.75">
      <c r="D50" s="82"/>
      <c r="E50" s="82"/>
      <c r="F50" s="82"/>
      <c r="G50" s="82"/>
      <c r="H50" s="82"/>
      <c r="I50" s="82"/>
      <c r="J50" s="82"/>
      <c r="K50" s="82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</row>
    <row r="51" spans="4:42" ht="12.75">
      <c r="D51" s="82"/>
      <c r="E51" s="82"/>
      <c r="F51" s="82"/>
      <c r="G51" s="82"/>
      <c r="H51" s="82"/>
      <c r="I51" s="82"/>
      <c r="J51" s="82"/>
      <c r="K51" s="82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</row>
    <row r="52" spans="4:42" ht="12.75">
      <c r="D52" s="82"/>
      <c r="E52" s="82"/>
      <c r="F52" s="82"/>
      <c r="G52" s="82"/>
      <c r="H52" s="82"/>
      <c r="I52" s="82"/>
      <c r="J52" s="82"/>
      <c r="K52" s="82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</row>
    <row r="53" spans="4:42" ht="12.75">
      <c r="D53" s="82"/>
      <c r="E53" s="82"/>
      <c r="F53" s="82"/>
      <c r="G53" s="82"/>
      <c r="H53" s="82"/>
      <c r="I53" s="82"/>
      <c r="J53" s="82"/>
      <c r="K53" s="82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</row>
    <row r="54" spans="4:42" ht="12.75">
      <c r="D54" s="82"/>
      <c r="E54" s="82"/>
      <c r="F54" s="82"/>
      <c r="G54" s="82"/>
      <c r="H54" s="82"/>
      <c r="I54" s="82"/>
      <c r="J54" s="82"/>
      <c r="K54" s="82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</row>
    <row r="55" spans="4:42" ht="12.75">
      <c r="D55" s="82"/>
      <c r="E55" s="82"/>
      <c r="F55" s="82"/>
      <c r="G55" s="82"/>
      <c r="H55" s="82"/>
      <c r="I55" s="82"/>
      <c r="J55" s="82"/>
      <c r="K55" s="82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</row>
    <row r="56" spans="4:42" ht="12.75">
      <c r="D56" s="82"/>
      <c r="E56" s="82"/>
      <c r="F56" s="82"/>
      <c r="G56" s="82"/>
      <c r="H56" s="82"/>
      <c r="I56" s="82"/>
      <c r="J56" s="82"/>
      <c r="K56" s="82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</row>
    <row r="57" spans="4:42" ht="12.75">
      <c r="D57" s="82"/>
      <c r="E57" s="82"/>
      <c r="F57" s="82"/>
      <c r="G57" s="82"/>
      <c r="H57" s="82"/>
      <c r="I57" s="82"/>
      <c r="J57" s="82"/>
      <c r="K57" s="82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</row>
    <row r="58" spans="4:42" ht="12.75">
      <c r="D58" s="82"/>
      <c r="E58" s="82"/>
      <c r="F58" s="82"/>
      <c r="G58" s="82"/>
      <c r="H58" s="82"/>
      <c r="I58" s="82"/>
      <c r="J58" s="82"/>
      <c r="K58" s="82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</row>
    <row r="59" spans="4:42" ht="12.75">
      <c r="D59" s="82"/>
      <c r="E59" s="82"/>
      <c r="F59" s="82"/>
      <c r="G59" s="82"/>
      <c r="H59" s="82"/>
      <c r="I59" s="82"/>
      <c r="J59" s="82"/>
      <c r="K59" s="82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</row>
    <row r="60" spans="4:42" ht="12.75">
      <c r="D60" s="82"/>
      <c r="E60" s="82"/>
      <c r="F60" s="82"/>
      <c r="G60" s="82"/>
      <c r="H60" s="82"/>
      <c r="I60" s="82"/>
      <c r="J60" s="82"/>
      <c r="K60" s="82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</row>
    <row r="61" spans="4:42" ht="12.75">
      <c r="D61" s="82"/>
      <c r="E61" s="82"/>
      <c r="F61" s="82"/>
      <c r="G61" s="82"/>
      <c r="H61" s="82"/>
      <c r="I61" s="82"/>
      <c r="J61" s="82"/>
      <c r="K61" s="82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</row>
    <row r="62" spans="4:42" ht="12.75">
      <c r="D62" s="82"/>
      <c r="E62" s="82"/>
      <c r="F62" s="82"/>
      <c r="G62" s="82"/>
      <c r="H62" s="82"/>
      <c r="I62" s="82"/>
      <c r="J62" s="82"/>
      <c r="K62" s="82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</row>
    <row r="63" spans="4:42" ht="12.75">
      <c r="D63" s="82"/>
      <c r="E63" s="82"/>
      <c r="F63" s="82"/>
      <c r="G63" s="82"/>
      <c r="H63" s="82"/>
      <c r="I63" s="82"/>
      <c r="J63" s="82"/>
      <c r="K63" s="82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</row>
    <row r="64" spans="4:42" ht="12.75">
      <c r="D64" s="82"/>
      <c r="E64" s="82"/>
      <c r="F64" s="82"/>
      <c r="G64" s="82"/>
      <c r="H64" s="82"/>
      <c r="I64" s="82"/>
      <c r="J64" s="82"/>
      <c r="K64" s="82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</row>
    <row r="65" spans="4:42" ht="12.75">
      <c r="D65" s="82"/>
      <c r="E65" s="82"/>
      <c r="F65" s="82"/>
      <c r="G65" s="82"/>
      <c r="H65" s="82"/>
      <c r="I65" s="82"/>
      <c r="J65" s="82"/>
      <c r="K65" s="82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</row>
    <row r="66" spans="4:42" ht="12.75">
      <c r="D66" s="82"/>
      <c r="E66" s="82"/>
      <c r="F66" s="82"/>
      <c r="G66" s="82"/>
      <c r="H66" s="82"/>
      <c r="I66" s="82"/>
      <c r="J66" s="82"/>
      <c r="K66" s="82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</row>
    <row r="67" spans="4:42" ht="12.75">
      <c r="D67" s="82"/>
      <c r="E67" s="82"/>
      <c r="F67" s="82"/>
      <c r="G67" s="82"/>
      <c r="H67" s="82"/>
      <c r="I67" s="82"/>
      <c r="J67" s="82"/>
      <c r="K67" s="82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</row>
    <row r="68" spans="4:42" ht="12.75">
      <c r="D68" s="82"/>
      <c r="E68" s="82"/>
      <c r="F68" s="82"/>
      <c r="G68" s="82"/>
      <c r="H68" s="82"/>
      <c r="I68" s="82"/>
      <c r="J68" s="82"/>
      <c r="K68" s="82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</row>
    <row r="69" spans="4:42" ht="12.75">
      <c r="D69" s="82"/>
      <c r="E69" s="82"/>
      <c r="F69" s="82"/>
      <c r="G69" s="82"/>
      <c r="H69" s="82"/>
      <c r="I69" s="82"/>
      <c r="J69" s="82"/>
      <c r="K69" s="82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</row>
    <row r="70" spans="4:42" ht="12.75">
      <c r="D70" s="82"/>
      <c r="E70" s="82"/>
      <c r="F70" s="82"/>
      <c r="G70" s="82"/>
      <c r="H70" s="82"/>
      <c r="I70" s="82"/>
      <c r="J70" s="82"/>
      <c r="K70" s="82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</row>
    <row r="71" spans="4:42" ht="12.75">
      <c r="D71" s="82"/>
      <c r="E71" s="82"/>
      <c r="F71" s="82"/>
      <c r="G71" s="82"/>
      <c r="H71" s="82"/>
      <c r="I71" s="82"/>
      <c r="J71" s="82"/>
      <c r="K71" s="82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</row>
    <row r="72" spans="4:42" ht="12.75">
      <c r="D72" s="82"/>
      <c r="E72" s="82"/>
      <c r="F72" s="82"/>
      <c r="G72" s="82"/>
      <c r="H72" s="82"/>
      <c r="I72" s="82"/>
      <c r="J72" s="82"/>
      <c r="K72" s="82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</row>
    <row r="73" spans="4:42" ht="12.75">
      <c r="D73" s="82"/>
      <c r="E73" s="82"/>
      <c r="F73" s="82"/>
      <c r="G73" s="82"/>
      <c r="H73" s="82"/>
      <c r="I73" s="82"/>
      <c r="J73" s="82"/>
      <c r="K73" s="82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</row>
    <row r="74" spans="4:42" ht="12.75">
      <c r="D74" s="82"/>
      <c r="E74" s="82"/>
      <c r="F74" s="82"/>
      <c r="G74" s="82"/>
      <c r="H74" s="82"/>
      <c r="I74" s="82"/>
      <c r="J74" s="82"/>
      <c r="K74" s="82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</row>
    <row r="75" spans="4:42" ht="12.75">
      <c r="D75" s="82"/>
      <c r="E75" s="82"/>
      <c r="F75" s="82"/>
      <c r="G75" s="82"/>
      <c r="H75" s="82"/>
      <c r="I75" s="82"/>
      <c r="J75" s="82"/>
      <c r="K75" s="82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</row>
    <row r="76" spans="4:42" ht="12.75">
      <c r="D76" s="82"/>
      <c r="E76" s="82"/>
      <c r="F76" s="82"/>
      <c r="G76" s="82"/>
      <c r="H76" s="82"/>
      <c r="I76" s="82"/>
      <c r="J76" s="82"/>
      <c r="K76" s="82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</row>
    <row r="77" spans="4:42" ht="12.75">
      <c r="D77" s="82"/>
      <c r="E77" s="82"/>
      <c r="F77" s="82"/>
      <c r="G77" s="82"/>
      <c r="H77" s="82"/>
      <c r="I77" s="82"/>
      <c r="J77" s="82"/>
      <c r="K77" s="82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</row>
    <row r="78" spans="4:42" ht="12.75">
      <c r="D78" s="82"/>
      <c r="E78" s="82"/>
      <c r="F78" s="82"/>
      <c r="G78" s="82"/>
      <c r="H78" s="82"/>
      <c r="I78" s="82"/>
      <c r="J78" s="82"/>
      <c r="K78" s="82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</row>
    <row r="79" spans="4:42" ht="12.75">
      <c r="D79" s="82"/>
      <c r="E79" s="82"/>
      <c r="F79" s="82"/>
      <c r="G79" s="82"/>
      <c r="H79" s="82"/>
      <c r="I79" s="82"/>
      <c r="J79" s="82"/>
      <c r="K79" s="82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</row>
    <row r="80" spans="4:42" ht="12.75">
      <c r="D80" s="82"/>
      <c r="E80" s="82"/>
      <c r="F80" s="82"/>
      <c r="G80" s="82"/>
      <c r="H80" s="82"/>
      <c r="I80" s="82"/>
      <c r="J80" s="82"/>
      <c r="K80" s="82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</row>
    <row r="81" spans="4:42" ht="12.75">
      <c r="D81" s="82"/>
      <c r="E81" s="82"/>
      <c r="F81" s="82"/>
      <c r="G81" s="82"/>
      <c r="H81" s="82"/>
      <c r="I81" s="82"/>
      <c r="J81" s="82"/>
      <c r="K81" s="82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</row>
    <row r="82" spans="4:42" ht="12.75">
      <c r="D82" s="82"/>
      <c r="E82" s="82"/>
      <c r="F82" s="82"/>
      <c r="G82" s="82"/>
      <c r="H82" s="82"/>
      <c r="I82" s="82"/>
      <c r="J82" s="82"/>
      <c r="K82" s="82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</row>
    <row r="83" spans="4:42" ht="12.75">
      <c r="D83" s="82"/>
      <c r="E83" s="82"/>
      <c r="F83" s="82"/>
      <c r="G83" s="82"/>
      <c r="H83" s="82"/>
      <c r="I83" s="82"/>
      <c r="J83" s="82"/>
      <c r="K83" s="82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</row>
    <row r="84" spans="4:42" ht="12.75">
      <c r="D84" s="82"/>
      <c r="E84" s="82"/>
      <c r="F84" s="82"/>
      <c r="G84" s="82"/>
      <c r="H84" s="82"/>
      <c r="I84" s="82"/>
      <c r="J84" s="82"/>
      <c r="K84" s="82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</row>
    <row r="85" spans="4:42" ht="12.75">
      <c r="D85" s="82"/>
      <c r="E85" s="82"/>
      <c r="F85" s="82"/>
      <c r="G85" s="82"/>
      <c r="H85" s="82"/>
      <c r="I85" s="82"/>
      <c r="J85" s="82"/>
      <c r="K85" s="82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</row>
    <row r="86" spans="4:42" ht="12.75">
      <c r="D86" s="82"/>
      <c r="E86" s="82"/>
      <c r="F86" s="82"/>
      <c r="G86" s="82"/>
      <c r="H86" s="82"/>
      <c r="I86" s="82"/>
      <c r="J86" s="82"/>
      <c r="K86" s="82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</row>
    <row r="87" spans="4:42" ht="12.75">
      <c r="D87" s="82"/>
      <c r="E87" s="82"/>
      <c r="F87" s="82"/>
      <c r="G87" s="82"/>
      <c r="H87" s="82"/>
      <c r="I87" s="82"/>
      <c r="J87" s="82"/>
      <c r="K87" s="82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</row>
    <row r="88" spans="4:42" ht="12.75">
      <c r="D88" s="82"/>
      <c r="E88" s="82"/>
      <c r="F88" s="82"/>
      <c r="G88" s="82"/>
      <c r="H88" s="82"/>
      <c r="I88" s="82"/>
      <c r="J88" s="82"/>
      <c r="K88" s="82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</row>
    <row r="89" spans="4:42" ht="12.75">
      <c r="D89" s="82"/>
      <c r="E89" s="82"/>
      <c r="F89" s="82"/>
      <c r="G89" s="82"/>
      <c r="H89" s="82"/>
      <c r="I89" s="82"/>
      <c r="J89" s="82"/>
      <c r="K89" s="82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</row>
    <row r="90" spans="4:42" ht="12.75">
      <c r="D90" s="82"/>
      <c r="E90" s="82"/>
      <c r="F90" s="82"/>
      <c r="G90" s="82"/>
      <c r="H90" s="82"/>
      <c r="I90" s="82"/>
      <c r="J90" s="82"/>
      <c r="K90" s="82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</row>
    <row r="91" spans="4:42" ht="12.75">
      <c r="D91" s="82"/>
      <c r="E91" s="82"/>
      <c r="F91" s="82"/>
      <c r="G91" s="82"/>
      <c r="H91" s="82"/>
      <c r="I91" s="82"/>
      <c r="J91" s="82"/>
      <c r="K91" s="82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</row>
    <row r="92" spans="4:42" ht="12.75">
      <c r="D92" s="82"/>
      <c r="E92" s="82"/>
      <c r="F92" s="82"/>
      <c r="G92" s="82"/>
      <c r="H92" s="82"/>
      <c r="I92" s="82"/>
      <c r="J92" s="82"/>
      <c r="K92" s="82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</row>
    <row r="93" spans="4:42" ht="12.75">
      <c r="D93" s="82"/>
      <c r="E93" s="82"/>
      <c r="F93" s="82"/>
      <c r="G93" s="82"/>
      <c r="H93" s="82"/>
      <c r="I93" s="82"/>
      <c r="J93" s="82"/>
      <c r="K93" s="82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</row>
    <row r="94" spans="4:42" ht="12.75">
      <c r="D94" s="82"/>
      <c r="E94" s="82"/>
      <c r="F94" s="82"/>
      <c r="G94" s="82"/>
      <c r="H94" s="82"/>
      <c r="I94" s="82"/>
      <c r="J94" s="82"/>
      <c r="K94" s="82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</row>
    <row r="95" spans="4:42" ht="12.75">
      <c r="D95" s="82"/>
      <c r="E95" s="82"/>
      <c r="F95" s="82"/>
      <c r="G95" s="82"/>
      <c r="H95" s="82"/>
      <c r="I95" s="82"/>
      <c r="J95" s="82"/>
      <c r="K95" s="82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</row>
    <row r="96" spans="4:42" ht="12.75">
      <c r="D96" s="82"/>
      <c r="E96" s="82"/>
      <c r="F96" s="82"/>
      <c r="G96" s="82"/>
      <c r="H96" s="82"/>
      <c r="I96" s="82"/>
      <c r="J96" s="82"/>
      <c r="K96" s="82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</row>
    <row r="97" spans="4:42" ht="12.75">
      <c r="D97" s="82"/>
      <c r="E97" s="82"/>
      <c r="F97" s="82"/>
      <c r="G97" s="82"/>
      <c r="H97" s="82"/>
      <c r="I97" s="82"/>
      <c r="J97" s="82"/>
      <c r="K97" s="82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</row>
    <row r="98" spans="4:42" ht="12.75">
      <c r="D98" s="82"/>
      <c r="E98" s="82"/>
      <c r="F98" s="82"/>
      <c r="G98" s="82"/>
      <c r="H98" s="82"/>
      <c r="I98" s="82"/>
      <c r="J98" s="82"/>
      <c r="K98" s="82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</row>
    <row r="99" spans="4:42" ht="12.75">
      <c r="D99" s="82"/>
      <c r="E99" s="82"/>
      <c r="F99" s="82"/>
      <c r="G99" s="82"/>
      <c r="H99" s="82"/>
      <c r="I99" s="82"/>
      <c r="J99" s="82"/>
      <c r="K99" s="82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</row>
    <row r="100" spans="4:42" ht="12.75">
      <c r="D100" s="82"/>
      <c r="E100" s="82"/>
      <c r="F100" s="82"/>
      <c r="G100" s="82"/>
      <c r="H100" s="82"/>
      <c r="I100" s="82"/>
      <c r="J100" s="82"/>
      <c r="K100" s="82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</row>
    <row r="101" spans="4:42" ht="12.75">
      <c r="D101" s="82"/>
      <c r="E101" s="82"/>
      <c r="F101" s="82"/>
      <c r="G101" s="82"/>
      <c r="H101" s="82"/>
      <c r="I101" s="82"/>
      <c r="J101" s="82"/>
      <c r="K101" s="82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</row>
    <row r="102" spans="4:42" ht="12.75">
      <c r="D102" s="82"/>
      <c r="E102" s="82"/>
      <c r="F102" s="82"/>
      <c r="G102" s="82"/>
      <c r="H102" s="82"/>
      <c r="I102" s="82"/>
      <c r="J102" s="82"/>
      <c r="K102" s="82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</row>
    <row r="103" spans="4:42" ht="12.75">
      <c r="D103" s="82"/>
      <c r="E103" s="82"/>
      <c r="F103" s="82"/>
      <c r="G103" s="82"/>
      <c r="H103" s="82"/>
      <c r="I103" s="82"/>
      <c r="J103" s="82"/>
      <c r="K103" s="82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</row>
    <row r="104" spans="4:42" ht="12.75">
      <c r="D104" s="82"/>
      <c r="E104" s="82"/>
      <c r="F104" s="82"/>
      <c r="G104" s="82"/>
      <c r="H104" s="82"/>
      <c r="I104" s="82"/>
      <c r="J104" s="82"/>
      <c r="K104" s="82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</row>
    <row r="105" spans="4:42" ht="12.75">
      <c r="D105" s="82"/>
      <c r="E105" s="82"/>
      <c r="F105" s="82"/>
      <c r="G105" s="82"/>
      <c r="H105" s="82"/>
      <c r="I105" s="82"/>
      <c r="J105" s="82"/>
      <c r="K105" s="82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</row>
    <row r="106" spans="4:42" ht="12.75">
      <c r="D106" s="82"/>
      <c r="E106" s="82"/>
      <c r="F106" s="82"/>
      <c r="G106" s="82"/>
      <c r="H106" s="82"/>
      <c r="I106" s="82"/>
      <c r="J106" s="82"/>
      <c r="K106" s="82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</row>
    <row r="107" spans="4:42" ht="12.75">
      <c r="D107" s="82"/>
      <c r="E107" s="82"/>
      <c r="F107" s="82"/>
      <c r="G107" s="82"/>
      <c r="H107" s="82"/>
      <c r="I107" s="82"/>
      <c r="J107" s="82"/>
      <c r="K107" s="82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</row>
    <row r="108" spans="4:42" ht="12.75">
      <c r="D108" s="82"/>
      <c r="E108" s="82"/>
      <c r="F108" s="82"/>
      <c r="G108" s="82"/>
      <c r="H108" s="82"/>
      <c r="I108" s="82"/>
      <c r="J108" s="82"/>
      <c r="K108" s="82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</row>
    <row r="109" spans="4:42" ht="12.75">
      <c r="D109" s="82"/>
      <c r="E109" s="82"/>
      <c r="F109" s="82"/>
      <c r="G109" s="82"/>
      <c r="H109" s="82"/>
      <c r="I109" s="82"/>
      <c r="J109" s="82"/>
      <c r="K109" s="82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</row>
    <row r="110" spans="4:42" ht="12.75">
      <c r="D110" s="82"/>
      <c r="E110" s="82"/>
      <c r="F110" s="82"/>
      <c r="G110" s="82"/>
      <c r="H110" s="82"/>
      <c r="I110" s="82"/>
      <c r="J110" s="82"/>
      <c r="K110" s="82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</row>
    <row r="111" spans="4:42" ht="12.75">
      <c r="D111" s="82"/>
      <c r="E111" s="82"/>
      <c r="F111" s="82"/>
      <c r="G111" s="82"/>
      <c r="H111" s="82"/>
      <c r="I111" s="82"/>
      <c r="J111" s="82"/>
      <c r="K111" s="82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</row>
    <row r="112" spans="4:42" ht="12.75">
      <c r="D112" s="82"/>
      <c r="E112" s="82"/>
      <c r="F112" s="82"/>
      <c r="G112" s="82"/>
      <c r="H112" s="82"/>
      <c r="I112" s="82"/>
      <c r="J112" s="82"/>
      <c r="K112" s="82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</row>
    <row r="113" spans="4:42" ht="12.75">
      <c r="D113" s="82"/>
      <c r="E113" s="82"/>
      <c r="F113" s="82"/>
      <c r="G113" s="82"/>
      <c r="H113" s="82"/>
      <c r="I113" s="82"/>
      <c r="J113" s="82"/>
      <c r="K113" s="82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</row>
    <row r="114" spans="4:42" ht="12.75">
      <c r="D114" s="82"/>
      <c r="E114" s="82"/>
      <c r="F114" s="82"/>
      <c r="G114" s="82"/>
      <c r="H114" s="82"/>
      <c r="I114" s="82"/>
      <c r="J114" s="82"/>
      <c r="K114" s="82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</row>
    <row r="115" spans="4:42" ht="12.75">
      <c r="D115" s="82"/>
      <c r="E115" s="82"/>
      <c r="F115" s="82"/>
      <c r="G115" s="82"/>
      <c r="H115" s="82"/>
      <c r="I115" s="82"/>
      <c r="J115" s="82"/>
      <c r="K115" s="82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</row>
    <row r="116" spans="4:42" ht="12.75">
      <c r="D116" s="82"/>
      <c r="E116" s="82"/>
      <c r="F116" s="82"/>
      <c r="G116" s="82"/>
      <c r="H116" s="82"/>
      <c r="I116" s="82"/>
      <c r="J116" s="82"/>
      <c r="K116" s="82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</row>
    <row r="117" spans="4:42" ht="12.75">
      <c r="D117" s="82"/>
      <c r="E117" s="82"/>
      <c r="F117" s="82"/>
      <c r="G117" s="82"/>
      <c r="H117" s="82"/>
      <c r="I117" s="82"/>
      <c r="J117" s="82"/>
      <c r="K117" s="82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</row>
    <row r="118" spans="4:42" ht="12.75">
      <c r="D118" s="82"/>
      <c r="E118" s="82"/>
      <c r="F118" s="82"/>
      <c r="G118" s="82"/>
      <c r="H118" s="82"/>
      <c r="I118" s="82"/>
      <c r="J118" s="82"/>
      <c r="K118" s="82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</row>
    <row r="119" spans="4:42" ht="12.75">
      <c r="D119" s="82"/>
      <c r="E119" s="82"/>
      <c r="F119" s="82"/>
      <c r="G119" s="82"/>
      <c r="H119" s="82"/>
      <c r="I119" s="82"/>
      <c r="J119" s="82"/>
      <c r="K119" s="82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</row>
    <row r="120" spans="4:42" ht="12.75">
      <c r="D120" s="82"/>
      <c r="E120" s="82"/>
      <c r="F120" s="82"/>
      <c r="G120" s="82"/>
      <c r="H120" s="82"/>
      <c r="I120" s="82"/>
      <c r="J120" s="82"/>
      <c r="K120" s="82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</row>
    <row r="121" spans="4:42" ht="12.75">
      <c r="D121" s="82"/>
      <c r="E121" s="82"/>
      <c r="F121" s="82"/>
      <c r="G121" s="82"/>
      <c r="H121" s="82"/>
      <c r="I121" s="82"/>
      <c r="J121" s="82"/>
      <c r="K121" s="82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</row>
    <row r="122" spans="4:42" ht="12.75">
      <c r="D122" s="82"/>
      <c r="E122" s="82"/>
      <c r="F122" s="82"/>
      <c r="G122" s="82"/>
      <c r="H122" s="82"/>
      <c r="I122" s="82"/>
      <c r="J122" s="82"/>
      <c r="K122" s="82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</row>
    <row r="123" spans="4:42" ht="12.75">
      <c r="D123" s="82"/>
      <c r="E123" s="82"/>
      <c r="F123" s="82"/>
      <c r="G123" s="82"/>
      <c r="H123" s="82"/>
      <c r="I123" s="82"/>
      <c r="J123" s="82"/>
      <c r="K123" s="82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</row>
    <row r="124" spans="4:42" ht="12.75">
      <c r="D124" s="82"/>
      <c r="E124" s="82"/>
      <c r="F124" s="82"/>
      <c r="G124" s="82"/>
      <c r="H124" s="82"/>
      <c r="I124" s="82"/>
      <c r="J124" s="82"/>
      <c r="K124" s="82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</row>
    <row r="125" spans="4:42" ht="12.75">
      <c r="D125" s="82"/>
      <c r="E125" s="82"/>
      <c r="F125" s="82"/>
      <c r="G125" s="82"/>
      <c r="H125" s="82"/>
      <c r="I125" s="82"/>
      <c r="J125" s="82"/>
      <c r="K125" s="82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</row>
    <row r="126" spans="4:42" ht="12.75">
      <c r="D126" s="82"/>
      <c r="E126" s="82"/>
      <c r="F126" s="82"/>
      <c r="G126" s="82"/>
      <c r="H126" s="82"/>
      <c r="I126" s="82"/>
      <c r="J126" s="82"/>
      <c r="K126" s="82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</row>
    <row r="127" spans="4:42" ht="12.75">
      <c r="D127" s="82"/>
      <c r="E127" s="82"/>
      <c r="F127" s="82"/>
      <c r="G127" s="82"/>
      <c r="H127" s="82"/>
      <c r="I127" s="82"/>
      <c r="J127" s="82"/>
      <c r="K127" s="82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</row>
  </sheetData>
  <sheetProtection/>
  <mergeCells count="6">
    <mergeCell ref="G1:I1"/>
    <mergeCell ref="J1:K1"/>
    <mergeCell ref="A1:A2"/>
    <mergeCell ref="B1:B2"/>
    <mergeCell ref="C1:C2"/>
    <mergeCell ref="D1:F1"/>
  </mergeCells>
  <printOptions horizontalCentered="1"/>
  <pageMargins left="0.5511811023622047" right="0.5905511811023623" top="0.5" bottom="0.5118110236220472" header="0.28" footer="0.5118110236220472"/>
  <pageSetup fitToHeight="2" fitToWidth="1" horizontalDpi="300" verticalDpi="300" orientation="portrait" paperSize="9" scale="88" r:id="rId1"/>
  <headerFooter alignWithMargins="0">
    <oddHeader>&amp;CKATEGORIA  TD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24.125" style="0" bestFit="1" customWidth="1"/>
    <col min="2" max="2" width="31.25390625" style="0" bestFit="1" customWidth="1"/>
    <col min="3" max="3" width="6.625" style="0" bestFit="1" customWidth="1"/>
  </cols>
  <sheetData>
    <row r="1" spans="1:3" ht="25.5" customHeight="1">
      <c r="A1" s="113" t="s">
        <v>61</v>
      </c>
      <c r="B1" s="113" t="s">
        <v>1</v>
      </c>
      <c r="C1" s="11" t="s">
        <v>8</v>
      </c>
    </row>
    <row r="2" spans="1:3" ht="42" customHeight="1">
      <c r="A2" s="114"/>
      <c r="B2" s="114"/>
      <c r="C2" s="37" t="s">
        <v>16</v>
      </c>
    </row>
    <row r="3" spans="1:3" ht="12.75">
      <c r="A3" s="55" t="s">
        <v>137</v>
      </c>
      <c r="B3" s="42" t="s">
        <v>64</v>
      </c>
      <c r="C3" s="42">
        <v>10</v>
      </c>
    </row>
  </sheetData>
  <sheetProtection/>
  <mergeCells count="2">
    <mergeCell ref="A1:A2"/>
    <mergeCell ref="B1:B2"/>
  </mergeCells>
  <printOptions horizontalCentered="1"/>
  <pageMargins left="0.7874015748031497" right="0.7874015748031497" top="5.62" bottom="0.984251968503937" header="5.33" footer="0.5118110236220472"/>
  <pageSetup horizontalDpi="300" verticalDpi="300" orientation="portrait" paperSize="9" r:id="rId1"/>
  <headerFooter alignWithMargins="0">
    <oddHeader>&amp;CKATEGORIA  TP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5.00390625" style="0" customWidth="1"/>
    <col min="2" max="2" width="23.375" style="0" customWidth="1"/>
    <col min="3" max="3" width="24.25390625" style="0" customWidth="1"/>
    <col min="4" max="4" width="8.875" style="0" customWidth="1"/>
  </cols>
  <sheetData>
    <row r="1" spans="1:4" ht="12.75">
      <c r="A1" s="110" t="s">
        <v>0</v>
      </c>
      <c r="B1" s="112" t="s">
        <v>61</v>
      </c>
      <c r="C1" s="112" t="s">
        <v>1</v>
      </c>
      <c r="D1" s="11" t="s">
        <v>8</v>
      </c>
    </row>
    <row r="2" spans="1:4" ht="51" customHeight="1">
      <c r="A2" s="111"/>
      <c r="B2" s="111"/>
      <c r="C2" s="111"/>
      <c r="D2" s="37" t="s">
        <v>16</v>
      </c>
    </row>
    <row r="3" spans="1:4" ht="25.5" customHeight="1">
      <c r="A3" s="42">
        <v>1</v>
      </c>
      <c r="B3" s="54" t="s">
        <v>84</v>
      </c>
      <c r="C3" s="74" t="s">
        <v>59</v>
      </c>
      <c r="D3" s="59">
        <v>25</v>
      </c>
    </row>
    <row r="4" spans="1:4" ht="25.5" customHeight="1">
      <c r="A4" s="42">
        <v>1</v>
      </c>
      <c r="B4" s="55" t="s">
        <v>105</v>
      </c>
      <c r="C4" s="84" t="s">
        <v>59</v>
      </c>
      <c r="D4" s="84">
        <v>25</v>
      </c>
    </row>
    <row r="5" spans="1:4" ht="25.5" customHeight="1">
      <c r="A5" s="42">
        <v>1</v>
      </c>
      <c r="B5" s="54" t="s">
        <v>100</v>
      </c>
      <c r="C5" s="85" t="s">
        <v>99</v>
      </c>
      <c r="D5" s="42">
        <v>25</v>
      </c>
    </row>
    <row r="6" spans="1:4" ht="25.5" customHeight="1">
      <c r="A6" s="9">
        <v>1</v>
      </c>
      <c r="B6" s="55" t="s">
        <v>92</v>
      </c>
      <c r="C6" s="84" t="s">
        <v>69</v>
      </c>
      <c r="D6" s="58">
        <v>25</v>
      </c>
    </row>
    <row r="7" spans="1:4" ht="25.5" customHeight="1">
      <c r="A7" s="42">
        <v>5</v>
      </c>
      <c r="B7" s="54" t="s">
        <v>81</v>
      </c>
      <c r="C7" s="85" t="s">
        <v>76</v>
      </c>
      <c r="D7" s="42">
        <v>50</v>
      </c>
    </row>
    <row r="8" spans="1:4" ht="25.5">
      <c r="A8" s="42">
        <v>6</v>
      </c>
      <c r="B8" s="55" t="s">
        <v>101</v>
      </c>
      <c r="C8" s="85" t="s">
        <v>99</v>
      </c>
      <c r="D8" s="42">
        <v>63</v>
      </c>
    </row>
    <row r="9" spans="1:4" ht="38.25">
      <c r="A9" s="9" t="s">
        <v>103</v>
      </c>
      <c r="B9" s="55" t="s">
        <v>104</v>
      </c>
      <c r="C9" s="42" t="s">
        <v>93</v>
      </c>
      <c r="D9" s="16">
        <v>25</v>
      </c>
    </row>
  </sheetData>
  <sheetProtection/>
  <mergeCells count="3">
    <mergeCell ref="B1:B2"/>
    <mergeCell ref="C1:C2"/>
    <mergeCell ref="A1:A2"/>
  </mergeCells>
  <printOptions horizontalCentered="1"/>
  <pageMargins left="0.7874015748031497" right="0.7874015748031497" top="0.73" bottom="0.984251968503937" header="0.5118110236220472" footer="0.5118110236220472"/>
  <pageSetup horizontalDpi="300" verticalDpi="300" orientation="portrait" paperSize="9" r:id="rId1"/>
  <headerFooter alignWithMargins="0">
    <oddHeader>&amp;CKATEGORIA  TN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B5" sqref="B5"/>
    </sheetView>
  </sheetViews>
  <sheetFormatPr defaultColWidth="9.00390625" defaultRowHeight="12.75"/>
  <sheetData>
    <row r="1" spans="1:12" ht="12.75">
      <c r="A1" s="121" t="s">
        <v>2</v>
      </c>
      <c r="B1" s="122"/>
      <c r="C1" s="123" t="s">
        <v>3</v>
      </c>
      <c r="D1" s="124"/>
      <c r="E1" s="125" t="s">
        <v>18</v>
      </c>
      <c r="F1" s="126"/>
      <c r="G1" s="127" t="s">
        <v>19</v>
      </c>
      <c r="H1" s="128"/>
      <c r="I1" s="118" t="s">
        <v>21</v>
      </c>
      <c r="J1" s="119"/>
      <c r="K1" s="120" t="s">
        <v>31</v>
      </c>
      <c r="L1" s="120"/>
    </row>
    <row r="2" spans="1:12" ht="12.75">
      <c r="A2" s="43" t="s">
        <v>4</v>
      </c>
      <c r="B2" s="43">
        <v>990</v>
      </c>
      <c r="C2" s="44" t="s">
        <v>4</v>
      </c>
      <c r="D2" s="44">
        <v>810</v>
      </c>
      <c r="E2" s="45" t="s">
        <v>4</v>
      </c>
      <c r="F2" s="45">
        <v>810</v>
      </c>
      <c r="G2" s="46" t="s">
        <v>4</v>
      </c>
      <c r="H2" s="46">
        <v>450</v>
      </c>
      <c r="I2" s="47" t="s">
        <v>4</v>
      </c>
      <c r="J2" s="47"/>
      <c r="K2" s="77" t="s">
        <v>4</v>
      </c>
      <c r="L2" s="77"/>
    </row>
    <row r="3" spans="1:12" ht="12.75">
      <c r="A3" s="43" t="s">
        <v>5</v>
      </c>
      <c r="B3" s="43">
        <v>720</v>
      </c>
      <c r="C3" s="44" t="s">
        <v>5</v>
      </c>
      <c r="D3" s="44">
        <v>810</v>
      </c>
      <c r="E3" s="45" t="s">
        <v>5</v>
      </c>
      <c r="F3" s="45">
        <v>630</v>
      </c>
      <c r="G3" s="46" t="s">
        <v>5</v>
      </c>
      <c r="H3" s="46">
        <v>450</v>
      </c>
      <c r="I3" s="47"/>
      <c r="J3" s="47"/>
      <c r="K3" s="77"/>
      <c r="L3" s="77"/>
    </row>
    <row r="4" spans="1:12" ht="12.75">
      <c r="A4" s="43" t="s">
        <v>6</v>
      </c>
      <c r="B4" s="43">
        <v>420</v>
      </c>
      <c r="C4" s="44" t="s">
        <v>6</v>
      </c>
      <c r="D4" s="44">
        <v>720</v>
      </c>
      <c r="E4" s="45" t="s">
        <v>6</v>
      </c>
      <c r="F4" s="45"/>
      <c r="G4" s="46" t="s">
        <v>6</v>
      </c>
      <c r="H4" s="46"/>
      <c r="I4" s="47"/>
      <c r="J4" s="47"/>
      <c r="K4" s="77"/>
      <c r="L4" s="77"/>
    </row>
    <row r="5" spans="1:12" ht="12.75">
      <c r="A5" s="43" t="s">
        <v>7</v>
      </c>
      <c r="B5" s="43"/>
      <c r="C5" s="44" t="s">
        <v>7</v>
      </c>
      <c r="D5" s="44"/>
      <c r="E5" s="45" t="s">
        <v>7</v>
      </c>
      <c r="F5" s="45"/>
      <c r="G5" s="46" t="s">
        <v>7</v>
      </c>
      <c r="H5" s="46"/>
      <c r="I5" s="47"/>
      <c r="J5" s="47"/>
      <c r="K5" s="77"/>
      <c r="L5" s="77"/>
    </row>
  </sheetData>
  <sheetProtection/>
  <mergeCells count="6">
    <mergeCell ref="I1:J1"/>
    <mergeCell ref="K1:L1"/>
    <mergeCell ref="A1:B1"/>
    <mergeCell ref="C1:D1"/>
    <mergeCell ref="E1:F1"/>
    <mergeCell ref="G1:H1"/>
  </mergeCells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Przybyło</dc:creator>
  <cp:keywords/>
  <dc:description/>
  <cp:lastModifiedBy>Adam</cp:lastModifiedBy>
  <cp:lastPrinted>2010-05-24T18:59:24Z</cp:lastPrinted>
  <dcterms:created xsi:type="dcterms:W3CDTF">1998-06-05T10:25:00Z</dcterms:created>
  <dcterms:modified xsi:type="dcterms:W3CDTF">2010-05-24T19:00:59Z</dcterms:modified>
  <cp:category/>
  <cp:version/>
  <cp:contentType/>
  <cp:contentStatus/>
</cp:coreProperties>
</file>