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540" windowWidth="12120" windowHeight="9120" tabRatio="243" activeTab="0"/>
  </bookViews>
  <sheets>
    <sheet name="TS" sheetId="1" r:id="rId1"/>
    <sheet name="TJ" sheetId="2" r:id="rId2"/>
    <sheet name="Stałe" sheetId="3" r:id="rId3"/>
  </sheets>
  <definedNames>
    <definedName name="_xlnm.Print_Area" localSheetId="1">'TJ'!$A$1:$Z$12</definedName>
    <definedName name="_xlnm.Print_Area" localSheetId="0">'TS'!$A$1:$AA$26</definedName>
    <definedName name="TDE1">'Stałe'!#REF!</definedName>
    <definedName name="TDE2">'Stałe'!#REF!</definedName>
    <definedName name="TDE3">'Stałe'!#REF!</definedName>
    <definedName name="TDE4">'Stałe'!#REF!</definedName>
    <definedName name="TJE1">'Stałe'!$D$2</definedName>
    <definedName name="TJE2">'Stałe'!$D$3</definedName>
    <definedName name="TJE3">'Stałe'!$D$4</definedName>
    <definedName name="TJE4">'Stałe'!$D$5</definedName>
    <definedName name="TJE5">'Stałe'!$D$6</definedName>
    <definedName name="TME1">'Stałe'!#REF!</definedName>
    <definedName name="TME2">'Stałe'!#REF!</definedName>
    <definedName name="TME3">'Stałe'!#REF!</definedName>
    <definedName name="TME4">'Stałe'!#REF!</definedName>
    <definedName name="TPE1">'Stałe'!#REF!</definedName>
    <definedName name="TSE1">'Stałe'!$B$2</definedName>
    <definedName name="TSE2">'Stałe'!$B$3</definedName>
    <definedName name="TSE3">'Stałe'!$B$4</definedName>
    <definedName name="TSE4">'Stałe'!$B$5</definedName>
    <definedName name="TSE5">'Stałe'!$B$6</definedName>
  </definedNames>
  <calcPr fullCalcOnLoad="1"/>
</workbook>
</file>

<file path=xl/sharedStrings.xml><?xml version="1.0" encoding="utf-8"?>
<sst xmlns="http://schemas.openxmlformats.org/spreadsheetml/2006/main" count="165" uniqueCount="102">
  <si>
    <t>Miejsce</t>
  </si>
  <si>
    <t>Imię i Nazwisko</t>
  </si>
  <si>
    <t>Klub</t>
  </si>
  <si>
    <t>Etap 1</t>
  </si>
  <si>
    <t>Etap 2</t>
  </si>
  <si>
    <t>Po etapie 2</t>
  </si>
  <si>
    <t>Etap 3</t>
  </si>
  <si>
    <t>Po etapie 3</t>
  </si>
  <si>
    <t>Etap 4</t>
  </si>
  <si>
    <t>Po etapie 4</t>
  </si>
  <si>
    <t>E 1</t>
  </si>
  <si>
    <t>punkty
karne</t>
  </si>
  <si>
    <t>punkty
przelicze-
niowe</t>
  </si>
  <si>
    <t>miejsce</t>
  </si>
  <si>
    <t>76</t>
  </si>
  <si>
    <t>56</t>
  </si>
  <si>
    <t>Gdańsk</t>
  </si>
  <si>
    <t>28</t>
  </si>
  <si>
    <t>36</t>
  </si>
  <si>
    <t>48</t>
  </si>
  <si>
    <t>68</t>
  </si>
  <si>
    <t>64</t>
  </si>
  <si>
    <t>20</t>
  </si>
  <si>
    <t>52</t>
  </si>
  <si>
    <t>24</t>
  </si>
  <si>
    <t>40</t>
  </si>
  <si>
    <t>32</t>
  </si>
  <si>
    <t>16</t>
  </si>
  <si>
    <t>Miejscowość</t>
  </si>
  <si>
    <t>punkty przeli-
czeniowe</t>
  </si>
  <si>
    <t>TS</t>
  </si>
  <si>
    <t>TJ</t>
  </si>
  <si>
    <t>E1</t>
  </si>
  <si>
    <t>E1</t>
  </si>
  <si>
    <t>E2</t>
  </si>
  <si>
    <t>E2</t>
  </si>
  <si>
    <t>E3</t>
  </si>
  <si>
    <t>E3</t>
  </si>
  <si>
    <t>E4</t>
  </si>
  <si>
    <t>E4</t>
  </si>
  <si>
    <t>MKS "Wiking" Szczecin</t>
  </si>
  <si>
    <t>KInO "Skróty" Radom</t>
  </si>
  <si>
    <t>Warszawa</t>
  </si>
  <si>
    <t>Szczecin</t>
  </si>
  <si>
    <t>Wąsowski Bartłomiej, Misiewicz Marcin</t>
  </si>
  <si>
    <t>Gromek Edyta, 
Zgoda Piotr</t>
  </si>
  <si>
    <t>KTK "Łapiguz" 
Siedlęcin</t>
  </si>
  <si>
    <t>Etap 5</t>
  </si>
  <si>
    <t>Po etapie 5</t>
  </si>
  <si>
    <t>E5</t>
  </si>
  <si>
    <t>Iwona Kurto, 
Krzysztof Miaśkiewicz</t>
  </si>
  <si>
    <t>Marcin Krasuski</t>
  </si>
  <si>
    <t>Dzierzoniów, Rzeszów</t>
  </si>
  <si>
    <t>Grilino</t>
  </si>
  <si>
    <t>Leszek Herman - Iżycki</t>
  </si>
  <si>
    <t>Chełmża</t>
  </si>
  <si>
    <t>Gliwice</t>
  </si>
  <si>
    <t>HKT Warszawa</t>
  </si>
  <si>
    <t>Michał Segit</t>
  </si>
  <si>
    <t>Chapacz Zielona Góra</t>
  </si>
  <si>
    <t>InO Miliardowice</t>
  </si>
  <si>
    <t>Mazan Bartłomiej, Jakub Żurawski</t>
  </si>
  <si>
    <t>Janusz Lucima Mateusz Malik</t>
  </si>
  <si>
    <t>PTTK Strzelin</t>
  </si>
  <si>
    <t>Magda Lisowska Justyna Dębicka</t>
  </si>
  <si>
    <t>Paulina Snopek Michał Kasprzak</t>
  </si>
  <si>
    <t>Częstochowa</t>
  </si>
  <si>
    <t>Dobromir Kabuła Ziemowit Kabuła</t>
  </si>
  <si>
    <t>Marcin Żurawik     Sonia Samulska</t>
  </si>
  <si>
    <t>Stargard, Gdańsk</t>
  </si>
  <si>
    <t>Krystek Piotr</t>
  </si>
  <si>
    <t>Iwona Olejniczak Jacek Gieroń</t>
  </si>
  <si>
    <t>Jakub Ingram Zagrabski Maciej</t>
  </si>
  <si>
    <t>Dzierżoniów,
 Gdańsk</t>
  </si>
  <si>
    <t>GInO Police, 
Szczecin</t>
  </si>
  <si>
    <t>Nowa Dęba, 
Stargard Szczeciński</t>
  </si>
  <si>
    <t>Szczecin, 
Knurów</t>
  </si>
  <si>
    <t>Ekoton Grudziądz 
Gdańsk</t>
  </si>
  <si>
    <t>Gliwice, 
Katowice</t>
  </si>
  <si>
    <t>Toruń, 
Wrocław</t>
  </si>
  <si>
    <t>Łapiguz Siedlęcin</t>
  </si>
  <si>
    <t>Neptun Gdańsk 
KInO Orientop W-w</t>
  </si>
  <si>
    <t>Katowice 
Gliwice</t>
  </si>
  <si>
    <t>Roman Trocha      
Marek Pacek</t>
  </si>
  <si>
    <t>Edward Fudro    
Tomasz Paszek</t>
  </si>
  <si>
    <t>Krzysztof Ligienza 
Maciej Zachara</t>
  </si>
  <si>
    <t>Mirosław Marek    
Marcin Bartoszewski</t>
  </si>
  <si>
    <t>Krzysztof Moraczewski 
Darek Hajduk</t>
  </si>
  <si>
    <t>Zbigniew Socha 
Ryszard Sikora</t>
  </si>
  <si>
    <t>Tomasz Gronau 
Kazimierz Makieła</t>
  </si>
  <si>
    <t>Wojciech Drozda 
Andrzej Krochmal</t>
  </si>
  <si>
    <t>Hoffman Marcin,  
Hubert Świerczyński</t>
  </si>
  <si>
    <t>Janusz Góralski 
Jarosław Kabuła</t>
  </si>
  <si>
    <t>Sebastian Janas 
Tadeusz Kucharski</t>
  </si>
  <si>
    <t>Przemysław Antoniak 
Tomasz Dombi</t>
  </si>
  <si>
    <t>Marek Wąsowski 
Maciej Konieczko</t>
  </si>
  <si>
    <t>Krzysztof Kula 
Kazimierz Dura</t>
  </si>
  <si>
    <t>Łukasz Polonius 
Andrzej Wysocki</t>
  </si>
  <si>
    <t>Maciej Sołtys 
Wojciech Ziółkowski</t>
  </si>
  <si>
    <t>Bartek Pieńkowski 
Karol Szuszkiewicz</t>
  </si>
  <si>
    <t>Marcin Rościszewski 
Natalia Rościszewska</t>
  </si>
  <si>
    <t>Piotr Glinka      
Szymon Glinka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</si>
</sst>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0"/>
      <name val="Arial"/>
      <family val="0"/>
    </font>
    <font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2" borderId="1" xfId="0" applyBorder="1" applyAlignment="1">
      <alignment/>
    </xf>
    <xf numFmtId="0" fontId="1" fillId="2" borderId="2" xfId="0" applyAlignment="1">
      <alignment/>
    </xf>
    <xf numFmtId="0" fontId="1" fillId="3" borderId="2" xfId="0" applyAlignment="1">
      <alignment/>
    </xf>
    <xf numFmtId="0" fontId="1" fillId="2" borderId="2" xfId="0" applyFont="1" applyAlignment="1">
      <alignment/>
    </xf>
    <xf numFmtId="0" fontId="1" fillId="3" borderId="2" xfId="0" applyBorder="1" applyAlignment="1">
      <alignment/>
    </xf>
    <xf numFmtId="0" fontId="1" fillId="3" borderId="2" xfId="0" applyFont="1" applyAlignment="1">
      <alignment/>
    </xf>
    <xf numFmtId="49" fontId="4" fillId="4" borderId="3" xfId="0" applyFont="1" applyAlignment="1">
      <alignment horizontal="center" vertical="center" wrapText="1"/>
    </xf>
    <xf numFmtId="1" fontId="4" fillId="0" borderId="0" xfId="0" applyFont="1" applyAlignment="1">
      <alignment horizontal="center" vertical="center" wrapText="1"/>
    </xf>
    <xf numFmtId="49" fontId="4" fillId="4" borderId="4" xfId="0" applyFont="1" applyBorder="1" applyAlignment="1">
      <alignment horizontal="center" vertical="center" wrapText="1"/>
    </xf>
    <xf numFmtId="49" fontId="4" fillId="4" borderId="5" xfId="0" applyFont="1" applyBorder="1" applyAlignment="1">
      <alignment horizontal="center" vertical="center" textRotation="90" wrapText="1"/>
    </xf>
    <xf numFmtId="2" fontId="4" fillId="4" borderId="5" xfId="0" applyFont="1" applyBorder="1" applyAlignment="1">
      <alignment horizontal="center" vertical="center" textRotation="90" wrapText="1"/>
    </xf>
    <xf numFmtId="49" fontId="4" fillId="4" borderId="6" xfId="0" applyFont="1" applyBorder="1" applyAlignment="1">
      <alignment horizontal="center" vertical="center" textRotation="90" wrapText="1"/>
    </xf>
    <xf numFmtId="49" fontId="4" fillId="4" borderId="7" xfId="0" applyFont="1" applyBorder="1" applyAlignment="1">
      <alignment horizontal="center" vertical="center" textRotation="90" wrapText="1"/>
    </xf>
    <xf numFmtId="49" fontId="4" fillId="0" borderId="0" xfId="0" applyFont="1" applyAlignment="1">
      <alignment horizontal="center" vertical="center" wrapText="1"/>
    </xf>
    <xf numFmtId="1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2" fontId="4" fillId="4" borderId="9" xfId="0" applyFont="1" applyAlignment="1">
      <alignment horizontal="center" vertical="center" textRotation="90" wrapText="1"/>
    </xf>
    <xf numFmtId="49" fontId="4" fillId="4" borderId="10" xfId="0" applyFont="1" applyAlignment="1">
      <alignment horizontal="center" vertical="center" textRotation="90" wrapText="1"/>
    </xf>
    <xf numFmtId="1" fontId="5" fillId="0" borderId="8" xfId="0" applyFont="1" applyBorder="1" applyAlignment="1">
      <alignment horizontal="center" vertical="center" wrapText="1"/>
    </xf>
    <xf numFmtId="2" fontId="5" fillId="0" borderId="8" xfId="0" applyFont="1" applyBorder="1" applyAlignment="1">
      <alignment horizontal="right" vertical="center" wrapText="1"/>
    </xf>
    <xf numFmtId="1" fontId="5" fillId="5" borderId="8" xfId="0" applyFont="1" applyBorder="1" applyAlignment="1">
      <alignment horizontal="center" vertical="center" wrapText="1"/>
    </xf>
    <xf numFmtId="1" fontId="5" fillId="0" borderId="8" xfId="0" applyFont="1" applyFill="1" applyBorder="1" applyAlignment="1">
      <alignment horizontal="center" vertical="center" wrapText="1"/>
    </xf>
    <xf numFmtId="1" fontId="5" fillId="0" borderId="0" xfId="0" applyFont="1" applyAlignment="1">
      <alignment horizontal="center" vertical="center" wrapText="1"/>
    </xf>
    <xf numFmtId="49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4" fillId="4" borderId="2" xfId="0" applyFont="1" applyAlignment="1">
      <alignment horizontal="center" vertical="center" textRotation="90" wrapText="1"/>
    </xf>
    <xf numFmtId="1" fontId="4" fillId="5" borderId="0" xfId="0" applyFont="1" applyAlignment="1">
      <alignment horizontal="center" vertical="center" wrapText="1"/>
    </xf>
    <xf numFmtId="49" fontId="4" fillId="4" borderId="9" xfId="0" applyFont="1" applyAlignment="1">
      <alignment horizontal="center" vertical="center" textRotation="90" wrapText="1"/>
    </xf>
    <xf numFmtId="2" fontId="4" fillId="4" borderId="2" xfId="0" applyFont="1" applyAlignment="1">
      <alignment horizontal="center" vertical="center" textRotation="90" wrapText="1"/>
    </xf>
    <xf numFmtId="49" fontId="4" fillId="5" borderId="0" xfId="0" applyFont="1" applyAlignment="1">
      <alignment horizontal="center" vertical="center" wrapText="1"/>
    </xf>
    <xf numFmtId="1" fontId="5" fillId="0" borderId="2" xfId="0" applyFont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1" fontId="5" fillId="0" borderId="2" xfId="0" applyFont="1" applyAlignment="1">
      <alignment horizontal="center" vertical="center" wrapText="1"/>
    </xf>
    <xf numFmtId="2" fontId="5" fillId="0" borderId="2" xfId="0" applyFont="1" applyAlignment="1">
      <alignment horizontal="right" vertical="center" wrapText="1"/>
    </xf>
    <xf numFmtId="1" fontId="5" fillId="0" borderId="2" xfId="0" applyFont="1" applyAlignment="1">
      <alignment horizontal="center" vertical="center" wrapText="1"/>
    </xf>
    <xf numFmtId="2" fontId="5" fillId="0" borderId="2" xfId="0" applyFont="1" applyAlignment="1">
      <alignment horizontal="right" vertical="center" wrapText="1"/>
    </xf>
    <xf numFmtId="1" fontId="5" fillId="0" borderId="0" xfId="0" applyFont="1" applyAlignment="1">
      <alignment horizontal="center" vertical="center" wrapText="1"/>
    </xf>
    <xf numFmtId="2" fontId="5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wrapText="1"/>
    </xf>
    <xf numFmtId="2" fontId="5" fillId="0" borderId="13" xfId="0" applyFont="1" applyBorder="1" applyAlignment="1">
      <alignment horizontal="right" vertical="center" wrapText="1"/>
    </xf>
    <xf numFmtId="1" fontId="5" fillId="0" borderId="14" xfId="0" applyFont="1" applyBorder="1" applyAlignment="1">
      <alignment horizontal="center" vertical="center" wrapText="1"/>
    </xf>
    <xf numFmtId="2" fontId="5" fillId="0" borderId="7" xfId="0" applyFont="1" applyBorder="1" applyAlignment="1">
      <alignment horizontal="right" vertical="center" wrapText="1"/>
    </xf>
    <xf numFmtId="1" fontId="5" fillId="0" borderId="5" xfId="0" applyFont="1" applyBorder="1" applyAlignment="1">
      <alignment horizontal="center" vertical="center" wrapText="1"/>
    </xf>
    <xf numFmtId="2" fontId="5" fillId="0" borderId="5" xfId="0" applyFont="1" applyBorder="1" applyAlignment="1">
      <alignment horizontal="right" vertical="center" wrapText="1"/>
    </xf>
    <xf numFmtId="2" fontId="5" fillId="0" borderId="5" xfId="0" applyFont="1" applyBorder="1" applyAlignment="1">
      <alignment horizontal="right" vertical="center" wrapText="1"/>
    </xf>
    <xf numFmtId="1" fontId="5" fillId="0" borderId="5" xfId="0" applyFont="1" applyBorder="1" applyAlignment="1">
      <alignment horizontal="center" vertical="center" wrapText="1"/>
    </xf>
    <xf numFmtId="1" fontId="5" fillId="0" borderId="15" xfId="0" applyFont="1" applyBorder="1" applyAlignment="1">
      <alignment horizontal="center" vertical="center" wrapText="1"/>
    </xf>
    <xf numFmtId="2" fontId="5" fillId="0" borderId="15" xfId="0" applyFont="1" applyBorder="1" applyAlignment="1">
      <alignment horizontal="right" vertical="center" wrapText="1"/>
    </xf>
    <xf numFmtId="1" fontId="5" fillId="0" borderId="15" xfId="0" applyFont="1" applyBorder="1" applyAlignment="1">
      <alignment horizontal="center" vertical="center" wrapText="1"/>
    </xf>
    <xf numFmtId="1" fontId="5" fillId="0" borderId="16" xfId="0" applyFont="1" applyBorder="1" applyAlignment="1">
      <alignment horizontal="center" vertical="center" wrapText="1"/>
    </xf>
    <xf numFmtId="2" fontId="5" fillId="0" borderId="2" xfId="0" applyFont="1" applyBorder="1" applyAlignment="1">
      <alignment horizontal="right" vertical="center" wrapText="1"/>
    </xf>
    <xf numFmtId="0" fontId="6" fillId="0" borderId="8" xfId="0" applyFont="1" applyBorder="1" applyAlignment="1">
      <alignment/>
    </xf>
    <xf numFmtId="1" fontId="5" fillId="0" borderId="2" xfId="0" applyFont="1" applyBorder="1" applyAlignment="1">
      <alignment horizontal="center" vertical="center" wrapText="1"/>
    </xf>
    <xf numFmtId="1" fontId="5" fillId="0" borderId="2" xfId="0" applyFont="1" applyBorder="1" applyAlignment="1">
      <alignment horizontal="center" vertical="center" wrapText="1"/>
    </xf>
    <xf numFmtId="1" fontId="5" fillId="0" borderId="5" xfId="0" applyFont="1" applyBorder="1" applyAlignment="1">
      <alignment horizontal="center" vertical="center" wrapText="1"/>
    </xf>
    <xf numFmtId="1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1" fontId="5" fillId="0" borderId="1" xfId="0" applyFont="1" applyBorder="1" applyAlignment="1">
      <alignment horizontal="center" vertical="center" wrapText="1"/>
    </xf>
    <xf numFmtId="2" fontId="5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2" fontId="4" fillId="4" borderId="17" xfId="0" applyFont="1" applyAlignment="1">
      <alignment horizontal="center" vertical="center" wrapText="1"/>
    </xf>
    <xf numFmtId="49" fontId="4" fillId="4" borderId="18" xfId="0" applyFont="1" applyAlignment="1">
      <alignment horizontal="center" vertical="center" textRotation="90" wrapText="1"/>
    </xf>
    <xf numFmtId="49" fontId="4" fillId="4" borderId="19" xfId="0" applyFont="1" applyBorder="1" applyAlignment="1">
      <alignment horizontal="center" vertical="center" textRotation="90" wrapText="1"/>
    </xf>
    <xf numFmtId="49" fontId="4" fillId="4" borderId="3" xfId="0" applyFont="1" applyAlignment="1">
      <alignment horizontal="center" vertical="center" wrapText="1"/>
    </xf>
    <xf numFmtId="49" fontId="4" fillId="4" borderId="4" xfId="0" applyFont="1" applyBorder="1" applyAlignment="1">
      <alignment horizontal="center" vertical="center" wrapText="1"/>
    </xf>
    <xf numFmtId="2" fontId="4" fillId="4" borderId="20" xfId="0" applyFont="1" applyAlignment="1">
      <alignment horizontal="center" vertical="center" wrapText="1"/>
    </xf>
    <xf numFmtId="2" fontId="4" fillId="4" borderId="21" xfId="0" applyFont="1" applyAlignment="1">
      <alignment horizontal="center" vertical="center" wrapText="1"/>
    </xf>
    <xf numFmtId="2" fontId="4" fillId="4" borderId="2" xfId="0" applyFont="1" applyAlignment="1">
      <alignment horizontal="center" vertical="center" wrapText="1"/>
    </xf>
    <xf numFmtId="49" fontId="4" fillId="4" borderId="2" xfId="0" applyFont="1" applyAlignment="1">
      <alignment horizontal="center" vertical="center" textRotation="90" wrapText="1"/>
    </xf>
    <xf numFmtId="49" fontId="4" fillId="4" borderId="2" xfId="0" applyFont="1" applyAlignment="1">
      <alignment horizontal="center" vertical="center" wrapText="1"/>
    </xf>
    <xf numFmtId="0" fontId="1" fillId="2" borderId="22" xfId="0" applyAlignment="1">
      <alignment horizontal="center"/>
    </xf>
    <xf numFmtId="0" fontId="1" fillId="3" borderId="22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00FFFF"/>
      <rgbColor rgb="00C0C0C0"/>
      <rgbColor rgb="00CC9CCC"/>
      <rgbColor rgb="00FFFF00"/>
      <rgbColor rgb="00FFFFC0"/>
      <rgbColor rgb="00FF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A1:AA26"/>
  <sheetViews>
    <sheetView tabSelected="1" zoomScale="75" zoomScaleNormal="75" workbookViewId="0" topLeftCell="A1">
      <pane ySplit="2" topLeftCell="BM3" activePane="bottomLeft" state="frozen"/>
      <selection pane="topLeft" activeCell="B7" sqref="B7"/>
      <selection pane="bottomLeft" activeCell="A1" sqref="A1:A2"/>
    </sheetView>
  </sheetViews>
  <sheetFormatPr defaultColWidth="9.140625" defaultRowHeight="12.75"/>
  <cols>
    <col min="1" max="1" width="5.57421875" style="32" bestFit="1" customWidth="1"/>
    <col min="2" max="2" width="35.8515625" style="32" bestFit="1" customWidth="1"/>
    <col min="3" max="3" width="33.421875" style="32" bestFit="1" customWidth="1"/>
    <col min="4" max="4" width="4.00390625" style="32" bestFit="1" customWidth="1"/>
    <col min="5" max="5" width="5.7109375" style="32" bestFit="1" customWidth="1"/>
    <col min="6" max="6" width="8.140625" style="32" bestFit="1" customWidth="1"/>
    <col min="7" max="7" width="3.28125" style="32" customWidth="1"/>
    <col min="8" max="8" width="5.7109375" style="32" bestFit="1" customWidth="1"/>
    <col min="9" max="9" width="8.140625" style="32" bestFit="1" customWidth="1"/>
    <col min="10" max="10" width="3.28125" style="32" customWidth="1"/>
    <col min="11" max="11" width="8.140625" style="32" bestFit="1" customWidth="1"/>
    <col min="12" max="12" width="3.28125" style="32" customWidth="1"/>
    <col min="13" max="13" width="5.7109375" style="32" bestFit="1" customWidth="1"/>
    <col min="14" max="14" width="8.140625" style="32" bestFit="1" customWidth="1"/>
    <col min="15" max="15" width="3.28125" style="32" customWidth="1"/>
    <col min="16" max="16" width="8.140625" style="32" bestFit="1" customWidth="1"/>
    <col min="17" max="17" width="3.28125" style="32" customWidth="1"/>
    <col min="18" max="18" width="5.7109375" style="32" bestFit="1" customWidth="1"/>
    <col min="19" max="19" width="8.140625" style="32" bestFit="1" customWidth="1"/>
    <col min="20" max="20" width="3.28125" style="32" customWidth="1"/>
    <col min="21" max="21" width="8.140625" style="32" bestFit="1" customWidth="1"/>
    <col min="22" max="22" width="3.28125" style="32" customWidth="1"/>
    <col min="23" max="23" width="5.7109375" style="32" bestFit="1" customWidth="1"/>
    <col min="24" max="24" width="8.140625" style="32" bestFit="1" customWidth="1"/>
    <col min="25" max="25" width="3.28125" style="32" customWidth="1"/>
    <col min="26" max="26" width="8.140625" style="32" bestFit="1" customWidth="1"/>
    <col min="27" max="27" width="3.28125" style="32" customWidth="1"/>
    <col min="28" max="16384" width="9.140625" style="32" customWidth="1"/>
  </cols>
  <sheetData>
    <row r="1" spans="1:27" s="8" customFormat="1" ht="15.75" customHeight="1" thickBot="1">
      <c r="A1" s="71" t="s">
        <v>0</v>
      </c>
      <c r="B1" s="73" t="s">
        <v>1</v>
      </c>
      <c r="C1" s="73" t="s">
        <v>2</v>
      </c>
      <c r="D1" s="7"/>
      <c r="E1" s="70" t="s">
        <v>3</v>
      </c>
      <c r="F1" s="70"/>
      <c r="G1" s="70"/>
      <c r="H1" s="70" t="s">
        <v>4</v>
      </c>
      <c r="I1" s="70"/>
      <c r="J1" s="70"/>
      <c r="K1" s="70" t="s">
        <v>5</v>
      </c>
      <c r="L1" s="70"/>
      <c r="M1" s="70" t="s">
        <v>6</v>
      </c>
      <c r="N1" s="70"/>
      <c r="O1" s="70"/>
      <c r="P1" s="75" t="s">
        <v>7</v>
      </c>
      <c r="Q1" s="75"/>
      <c r="R1" s="76" t="s">
        <v>8</v>
      </c>
      <c r="S1" s="76"/>
      <c r="T1" s="76"/>
      <c r="U1" s="77" t="s">
        <v>9</v>
      </c>
      <c r="V1" s="77"/>
      <c r="W1" s="76" t="s">
        <v>47</v>
      </c>
      <c r="X1" s="76"/>
      <c r="Y1" s="76"/>
      <c r="Z1" s="77" t="s">
        <v>48</v>
      </c>
      <c r="AA1" s="77"/>
    </row>
    <row r="2" spans="1:27" s="14" customFormat="1" ht="57.75" customHeight="1">
      <c r="A2" s="72"/>
      <c r="B2" s="74"/>
      <c r="C2" s="74"/>
      <c r="D2" s="9" t="s">
        <v>10</v>
      </c>
      <c r="E2" s="10" t="s">
        <v>11</v>
      </c>
      <c r="F2" s="11" t="s">
        <v>12</v>
      </c>
      <c r="G2" s="10" t="s">
        <v>13</v>
      </c>
      <c r="H2" s="10" t="s">
        <v>11</v>
      </c>
      <c r="I2" s="11" t="s">
        <v>12</v>
      </c>
      <c r="J2" s="10" t="s">
        <v>13</v>
      </c>
      <c r="K2" s="11" t="s">
        <v>12</v>
      </c>
      <c r="L2" s="10" t="s">
        <v>13</v>
      </c>
      <c r="M2" s="10" t="s">
        <v>11</v>
      </c>
      <c r="N2" s="11" t="s">
        <v>12</v>
      </c>
      <c r="O2" s="10" t="s">
        <v>13</v>
      </c>
      <c r="P2" s="11" t="s">
        <v>12</v>
      </c>
      <c r="Q2" s="12" t="s">
        <v>13</v>
      </c>
      <c r="R2" s="13" t="s">
        <v>11</v>
      </c>
      <c r="S2" s="11" t="s">
        <v>12</v>
      </c>
      <c r="T2" s="10" t="s">
        <v>13</v>
      </c>
      <c r="U2" s="11" t="s">
        <v>12</v>
      </c>
      <c r="V2" s="10" t="s">
        <v>13</v>
      </c>
      <c r="W2" s="13" t="s">
        <v>11</v>
      </c>
      <c r="X2" s="11" t="s">
        <v>12</v>
      </c>
      <c r="Y2" s="10" t="s">
        <v>13</v>
      </c>
      <c r="Z2" s="11" t="s">
        <v>12</v>
      </c>
      <c r="AA2" s="10" t="s">
        <v>13</v>
      </c>
    </row>
    <row r="3" spans="1:27" s="25" customFormat="1" ht="11.25">
      <c r="A3" s="15">
        <v>1</v>
      </c>
      <c r="B3" s="16" t="s">
        <v>51</v>
      </c>
      <c r="C3" s="17" t="s">
        <v>42</v>
      </c>
      <c r="D3" s="18">
        <v>44</v>
      </c>
      <c r="E3" s="21">
        <v>140</v>
      </c>
      <c r="F3" s="22">
        <f aca="true" t="shared" si="0" ref="F3:F26">IF(E3&lt;&gt;"",IF(ISNUMBER(E3),MAX(1000/TSE1*(TSE1-E3+MIN(E$1:E$31951)),0),0),"")</f>
        <v>1000</v>
      </c>
      <c r="G3" s="15">
        <f aca="true" t="shared" si="1" ref="G3:G26">IF(F3&lt;&gt;"",RANK(F3,F$1:F$31951),"")</f>
        <v>1</v>
      </c>
      <c r="H3" s="21">
        <v>0</v>
      </c>
      <c r="I3" s="22">
        <f aca="true" t="shared" si="2" ref="I3:I26">IF(H3&lt;&gt;"",IF(ISNUMBER(H3),MAX(1000/TSE2*(TSE2-H3+MIN(H$1:H$31951)),0),0),"")</f>
        <v>1000</v>
      </c>
      <c r="J3" s="15">
        <f aca="true" t="shared" si="3" ref="J3:J26">IF(I3&lt;&gt;"",RANK(I3,I$1:I$31951),"")</f>
        <v>1</v>
      </c>
      <c r="K3" s="22">
        <f aca="true" t="shared" si="4" ref="K3:K25">IF(I3&lt;&gt;"",F3+I3,"")</f>
        <v>2000</v>
      </c>
      <c r="L3" s="15">
        <f aca="true" t="shared" si="5" ref="L3:L26">IF(K3&lt;&gt;"",RANK(K3,K$1:K$31951),"")</f>
        <v>1</v>
      </c>
      <c r="M3" s="23">
        <v>0</v>
      </c>
      <c r="N3" s="22">
        <f aca="true" t="shared" si="6" ref="N3:N26">IF(M3&lt;&gt;"",IF(ISNUMBER(M3),MAX(1000/TSE3*(TSE3-M3+MIN(M$1:M$31951)),0),0),"")</f>
        <v>1000</v>
      </c>
      <c r="O3" s="15">
        <f aca="true" t="shared" si="7" ref="O3:O26">IF(N3&lt;&gt;"",RANK(N3,N$1:N$31951),"")</f>
        <v>1</v>
      </c>
      <c r="P3" s="22">
        <f aca="true" t="shared" si="8" ref="P3:P25">IF(N3&lt;&gt;"",K3+N3,"")</f>
        <v>3000</v>
      </c>
      <c r="Q3" s="15">
        <f aca="true" t="shared" si="9" ref="Q3:Q26">IF(P3&lt;&gt;"",RANK(P3,P$1:P$31951),"")</f>
        <v>1</v>
      </c>
      <c r="R3" s="21">
        <v>25</v>
      </c>
      <c r="S3" s="22">
        <f aca="true" t="shared" si="10" ref="S3:S26">IF(R3&lt;&gt;"",IF(ISNUMBER(R3),MAX(1000/TSE4*(TSE4-R3+MIN(R$1:R$31951)),0),0),"")</f>
        <v>1000</v>
      </c>
      <c r="T3" s="15">
        <f aca="true" t="shared" si="11" ref="T3:T26">IF(S3&lt;&gt;"",RANK(S3,S$1:S$31951),"")</f>
        <v>1</v>
      </c>
      <c r="U3" s="22">
        <f aca="true" t="shared" si="12" ref="U3:U25">IF(S3&lt;&gt;"",P3+S3,"")</f>
        <v>4000</v>
      </c>
      <c r="V3" s="15">
        <f aca="true" t="shared" si="13" ref="V3:V26">IF(U3&lt;&gt;"",RANK(U3,U$1:U$31951),"")</f>
        <v>1</v>
      </c>
      <c r="W3" s="24">
        <v>162</v>
      </c>
      <c r="X3" s="22">
        <f aca="true" t="shared" si="14" ref="X3:X26">IF(W3&lt;&gt;"",IF(ISNUMBER(W3),MAX(1000/TSE5*(TSE5-W3+MIN(W$1:W$31951)),0),0),"")</f>
        <v>1000</v>
      </c>
      <c r="Y3" s="15">
        <f aca="true" t="shared" si="15" ref="Y3:Y26">IF(X3&lt;&gt;"",RANK(X3,X$1:X$31951),"")</f>
        <v>1</v>
      </c>
      <c r="Z3" s="22">
        <f aca="true" t="shared" si="16" ref="Z3:Z25">IF(X3&lt;&gt;"",U3+X3,"")</f>
        <v>5000</v>
      </c>
      <c r="AA3" s="15">
        <f aca="true" t="shared" si="17" ref="AA3:AA26">IF(Z3&lt;&gt;"",RANK(Z3,Z$1:Z$31951),"")</f>
        <v>1</v>
      </c>
    </row>
    <row r="4" spans="1:27" s="25" customFormat="1" ht="24.75" customHeight="1">
      <c r="A4" s="15">
        <v>2</v>
      </c>
      <c r="B4" s="16" t="s">
        <v>83</v>
      </c>
      <c r="C4" s="16" t="s">
        <v>73</v>
      </c>
      <c r="D4" s="26" t="s">
        <v>20</v>
      </c>
      <c r="E4" s="21">
        <v>178</v>
      </c>
      <c r="F4" s="22">
        <f t="shared" si="0"/>
        <v>971.8518518518518</v>
      </c>
      <c r="G4" s="15">
        <f t="shared" si="1"/>
        <v>4</v>
      </c>
      <c r="H4" s="21">
        <v>19</v>
      </c>
      <c r="I4" s="22">
        <f t="shared" si="2"/>
        <v>983.7606837606837</v>
      </c>
      <c r="J4" s="15">
        <f t="shared" si="3"/>
        <v>5</v>
      </c>
      <c r="K4" s="22">
        <f t="shared" si="4"/>
        <v>1955.6125356125356</v>
      </c>
      <c r="L4" s="15">
        <f t="shared" si="5"/>
        <v>5</v>
      </c>
      <c r="M4" s="23">
        <v>0</v>
      </c>
      <c r="N4" s="22">
        <f t="shared" si="6"/>
        <v>1000</v>
      </c>
      <c r="O4" s="15">
        <f t="shared" si="7"/>
        <v>1</v>
      </c>
      <c r="P4" s="22">
        <f>IF(N4&lt;&gt;"",K4+N4,"")</f>
        <v>2955.612535612536</v>
      </c>
      <c r="Q4" s="15">
        <f t="shared" si="9"/>
        <v>4</v>
      </c>
      <c r="R4" s="21">
        <v>69</v>
      </c>
      <c r="S4" s="22">
        <f t="shared" si="10"/>
        <v>972.8395061728395</v>
      </c>
      <c r="T4" s="15">
        <f t="shared" si="11"/>
        <v>5</v>
      </c>
      <c r="U4" s="22">
        <f>IF(S4&lt;&gt;"",P4+S4,"")</f>
        <v>3928.4520417853755</v>
      </c>
      <c r="V4" s="15">
        <f t="shared" si="13"/>
        <v>2</v>
      </c>
      <c r="W4" s="24">
        <v>320</v>
      </c>
      <c r="X4" s="22">
        <f t="shared" si="14"/>
        <v>896.7320261437909</v>
      </c>
      <c r="Y4" s="15">
        <f t="shared" si="15"/>
        <v>3</v>
      </c>
      <c r="Z4" s="22">
        <f t="shared" si="16"/>
        <v>4825.184067929166</v>
      </c>
      <c r="AA4" s="15">
        <f t="shared" si="17"/>
        <v>2</v>
      </c>
    </row>
    <row r="5" spans="1:27" s="25" customFormat="1" ht="24.75" customHeight="1">
      <c r="A5" s="15">
        <v>3</v>
      </c>
      <c r="B5" s="16" t="s">
        <v>84</v>
      </c>
      <c r="C5" s="16" t="s">
        <v>74</v>
      </c>
      <c r="D5" s="26" t="s">
        <v>23</v>
      </c>
      <c r="E5" s="21">
        <v>299</v>
      </c>
      <c r="F5" s="22">
        <f t="shared" si="0"/>
        <v>882.2222222222222</v>
      </c>
      <c r="G5" s="15">
        <f t="shared" si="1"/>
        <v>11</v>
      </c>
      <c r="H5" s="21">
        <v>20</v>
      </c>
      <c r="I5" s="22">
        <f t="shared" si="2"/>
        <v>982.9059829059829</v>
      </c>
      <c r="J5" s="15">
        <f t="shared" si="3"/>
        <v>6</v>
      </c>
      <c r="K5" s="22">
        <f t="shared" si="4"/>
        <v>1865.128205128205</v>
      </c>
      <c r="L5" s="15">
        <f t="shared" si="5"/>
        <v>8</v>
      </c>
      <c r="M5" s="23">
        <v>0</v>
      </c>
      <c r="N5" s="22">
        <f t="shared" si="6"/>
        <v>1000</v>
      </c>
      <c r="O5" s="15">
        <f t="shared" si="7"/>
        <v>1</v>
      </c>
      <c r="P5" s="22">
        <f t="shared" si="8"/>
        <v>2865.128205128205</v>
      </c>
      <c r="Q5" s="15">
        <f t="shared" si="9"/>
        <v>8</v>
      </c>
      <c r="R5" s="21">
        <v>165</v>
      </c>
      <c r="S5" s="22">
        <f t="shared" si="10"/>
        <v>913.5802469135801</v>
      </c>
      <c r="T5" s="15">
        <f t="shared" si="11"/>
        <v>13</v>
      </c>
      <c r="U5" s="22">
        <f t="shared" si="12"/>
        <v>3778.708452041785</v>
      </c>
      <c r="V5" s="15">
        <f t="shared" si="13"/>
        <v>9</v>
      </c>
      <c r="W5" s="21">
        <v>213</v>
      </c>
      <c r="X5" s="22">
        <f t="shared" si="14"/>
        <v>966.6666666666666</v>
      </c>
      <c r="Y5" s="15">
        <f t="shared" si="15"/>
        <v>2</v>
      </c>
      <c r="Z5" s="22">
        <f t="shared" si="16"/>
        <v>4745.375118708452</v>
      </c>
      <c r="AA5" s="15">
        <f t="shared" si="17"/>
        <v>3</v>
      </c>
    </row>
    <row r="6" spans="1:27" s="25" customFormat="1" ht="24.75" customHeight="1">
      <c r="A6" s="15">
        <v>4</v>
      </c>
      <c r="B6" s="16" t="s">
        <v>85</v>
      </c>
      <c r="C6" s="16" t="s">
        <v>52</v>
      </c>
      <c r="D6" s="26" t="s">
        <v>18</v>
      </c>
      <c r="E6" s="21">
        <v>155</v>
      </c>
      <c r="F6" s="22">
        <f t="shared" si="0"/>
        <v>988.8888888888888</v>
      </c>
      <c r="G6" s="15">
        <f t="shared" si="1"/>
        <v>3</v>
      </c>
      <c r="H6" s="21">
        <v>26</v>
      </c>
      <c r="I6" s="22">
        <f t="shared" si="2"/>
        <v>977.7777777777777</v>
      </c>
      <c r="J6" s="15">
        <f t="shared" si="3"/>
        <v>8</v>
      </c>
      <c r="K6" s="22">
        <f t="shared" si="4"/>
        <v>1966.6666666666665</v>
      </c>
      <c r="L6" s="15">
        <f t="shared" si="5"/>
        <v>3</v>
      </c>
      <c r="M6" s="23">
        <v>0</v>
      </c>
      <c r="N6" s="22">
        <f t="shared" si="6"/>
        <v>1000</v>
      </c>
      <c r="O6" s="15">
        <f t="shared" si="7"/>
        <v>1</v>
      </c>
      <c r="P6" s="22">
        <f t="shared" si="8"/>
        <v>2966.6666666666665</v>
      </c>
      <c r="Q6" s="15">
        <f t="shared" si="9"/>
        <v>2</v>
      </c>
      <c r="R6" s="21">
        <v>157</v>
      </c>
      <c r="S6" s="22">
        <f t="shared" si="10"/>
        <v>918.5185185185185</v>
      </c>
      <c r="T6" s="15">
        <f t="shared" si="11"/>
        <v>12</v>
      </c>
      <c r="U6" s="22">
        <f t="shared" si="12"/>
        <v>3885.185185185185</v>
      </c>
      <c r="V6" s="15">
        <f t="shared" si="13"/>
        <v>3</v>
      </c>
      <c r="W6" s="24">
        <v>410</v>
      </c>
      <c r="X6" s="22">
        <f t="shared" si="14"/>
        <v>837.9084967320262</v>
      </c>
      <c r="Y6" s="15">
        <f t="shared" si="15"/>
        <v>6</v>
      </c>
      <c r="Z6" s="22">
        <f t="shared" si="16"/>
        <v>4723.093681917211</v>
      </c>
      <c r="AA6" s="15">
        <f t="shared" si="17"/>
        <v>4</v>
      </c>
    </row>
    <row r="7" spans="1:27" s="25" customFormat="1" ht="24.75" customHeight="1">
      <c r="A7" s="15">
        <v>5</v>
      </c>
      <c r="B7" s="16" t="s">
        <v>86</v>
      </c>
      <c r="C7" s="16" t="s">
        <v>75</v>
      </c>
      <c r="D7" s="18">
        <v>60</v>
      </c>
      <c r="E7" s="21">
        <v>280</v>
      </c>
      <c r="F7" s="22">
        <f t="shared" si="0"/>
        <v>896.2962962962962</v>
      </c>
      <c r="G7" s="15">
        <f t="shared" si="1"/>
        <v>6</v>
      </c>
      <c r="H7" s="21">
        <v>45</v>
      </c>
      <c r="I7" s="22">
        <f t="shared" si="2"/>
        <v>961.5384615384615</v>
      </c>
      <c r="J7" s="15">
        <f t="shared" si="3"/>
        <v>10</v>
      </c>
      <c r="K7" s="22">
        <f t="shared" si="4"/>
        <v>1857.8347578347577</v>
      </c>
      <c r="L7" s="15">
        <f t="shared" si="5"/>
        <v>10</v>
      </c>
      <c r="M7" s="23">
        <v>0</v>
      </c>
      <c r="N7" s="22">
        <f t="shared" si="6"/>
        <v>1000</v>
      </c>
      <c r="O7" s="15">
        <f t="shared" si="7"/>
        <v>1</v>
      </c>
      <c r="P7" s="22">
        <f t="shared" si="8"/>
        <v>2857.8347578347575</v>
      </c>
      <c r="Q7" s="15">
        <f t="shared" si="9"/>
        <v>10</v>
      </c>
      <c r="R7" s="21">
        <v>76</v>
      </c>
      <c r="S7" s="22">
        <f t="shared" si="10"/>
        <v>968.5185185185185</v>
      </c>
      <c r="T7" s="15">
        <f t="shared" si="11"/>
        <v>7</v>
      </c>
      <c r="U7" s="22">
        <f t="shared" si="12"/>
        <v>3826.3532763532758</v>
      </c>
      <c r="V7" s="15">
        <f t="shared" si="13"/>
        <v>6</v>
      </c>
      <c r="W7" s="24">
        <v>345</v>
      </c>
      <c r="X7" s="22">
        <f t="shared" si="14"/>
        <v>880.3921568627451</v>
      </c>
      <c r="Y7" s="15">
        <f t="shared" si="15"/>
        <v>5</v>
      </c>
      <c r="Z7" s="22">
        <f t="shared" si="16"/>
        <v>4706.7454332160205</v>
      </c>
      <c r="AA7" s="15">
        <f t="shared" si="17"/>
        <v>5</v>
      </c>
    </row>
    <row r="8" spans="1:27" s="25" customFormat="1" ht="24.75" customHeight="1">
      <c r="A8" s="15">
        <v>6</v>
      </c>
      <c r="B8" s="16" t="s">
        <v>87</v>
      </c>
      <c r="C8" s="16" t="s">
        <v>76</v>
      </c>
      <c r="D8" s="18">
        <v>72</v>
      </c>
      <c r="E8" s="21">
        <v>282</v>
      </c>
      <c r="F8" s="22">
        <f t="shared" si="0"/>
        <v>894.8148148148148</v>
      </c>
      <c r="G8" s="15">
        <f t="shared" si="1"/>
        <v>9</v>
      </c>
      <c r="H8" s="21">
        <v>3</v>
      </c>
      <c r="I8" s="22">
        <f t="shared" si="2"/>
        <v>997.4358974358973</v>
      </c>
      <c r="J8" s="15">
        <f t="shared" si="3"/>
        <v>3</v>
      </c>
      <c r="K8" s="22">
        <f>IF(I8&lt;&gt;"",F8+I8,"")</f>
        <v>1892.2507122507122</v>
      </c>
      <c r="L8" s="15">
        <f t="shared" si="5"/>
        <v>6</v>
      </c>
      <c r="M8" s="23">
        <v>0</v>
      </c>
      <c r="N8" s="22">
        <f t="shared" si="6"/>
        <v>1000</v>
      </c>
      <c r="O8" s="15">
        <f t="shared" si="7"/>
        <v>1</v>
      </c>
      <c r="P8" s="22">
        <f t="shared" si="8"/>
        <v>2892.2507122507122</v>
      </c>
      <c r="Q8" s="15">
        <f t="shared" si="9"/>
        <v>6</v>
      </c>
      <c r="R8" s="21">
        <v>69</v>
      </c>
      <c r="S8" s="22">
        <f t="shared" si="10"/>
        <v>972.8395061728395</v>
      </c>
      <c r="T8" s="15">
        <f t="shared" si="11"/>
        <v>5</v>
      </c>
      <c r="U8" s="22">
        <f t="shared" si="12"/>
        <v>3865.090218423552</v>
      </c>
      <c r="V8" s="15">
        <f t="shared" si="13"/>
        <v>5</v>
      </c>
      <c r="W8" s="21">
        <v>410</v>
      </c>
      <c r="X8" s="22">
        <f t="shared" si="14"/>
        <v>837.9084967320262</v>
      </c>
      <c r="Y8" s="15">
        <f t="shared" si="15"/>
        <v>6</v>
      </c>
      <c r="Z8" s="22">
        <f t="shared" si="16"/>
        <v>4702.998715155578</v>
      </c>
      <c r="AA8" s="15">
        <f t="shared" si="17"/>
        <v>6</v>
      </c>
    </row>
    <row r="9" spans="1:27" s="25" customFormat="1" ht="24.75" customHeight="1">
      <c r="A9" s="15">
        <v>7</v>
      </c>
      <c r="B9" s="16" t="s">
        <v>88</v>
      </c>
      <c r="C9" s="16" t="s">
        <v>53</v>
      </c>
      <c r="D9" s="28"/>
      <c r="E9" s="21">
        <v>153</v>
      </c>
      <c r="F9" s="22">
        <f t="shared" si="0"/>
        <v>990.3703703703703</v>
      </c>
      <c r="G9" s="15">
        <f t="shared" si="1"/>
        <v>2</v>
      </c>
      <c r="H9" s="21">
        <v>25</v>
      </c>
      <c r="I9" s="22">
        <f t="shared" si="2"/>
        <v>978.6324786324786</v>
      </c>
      <c r="J9" s="15">
        <f t="shared" si="3"/>
        <v>7</v>
      </c>
      <c r="K9" s="22">
        <f t="shared" si="4"/>
        <v>1969.002849002849</v>
      </c>
      <c r="L9" s="15">
        <f t="shared" si="5"/>
        <v>2</v>
      </c>
      <c r="M9" s="23">
        <v>25</v>
      </c>
      <c r="N9" s="22">
        <f t="shared" si="6"/>
        <v>983.3333333333333</v>
      </c>
      <c r="O9" s="15">
        <f t="shared" si="7"/>
        <v>22</v>
      </c>
      <c r="P9" s="22">
        <f t="shared" si="8"/>
        <v>2952.336182336182</v>
      </c>
      <c r="Q9" s="15">
        <f t="shared" si="9"/>
        <v>5</v>
      </c>
      <c r="R9" s="21">
        <v>265</v>
      </c>
      <c r="S9" s="22">
        <f t="shared" si="10"/>
        <v>851.8518518518518</v>
      </c>
      <c r="T9" s="15">
        <f t="shared" si="11"/>
        <v>18</v>
      </c>
      <c r="U9" s="22">
        <f t="shared" si="12"/>
        <v>3804.1880341880337</v>
      </c>
      <c r="V9" s="15">
        <f t="shared" si="13"/>
        <v>8</v>
      </c>
      <c r="W9" s="24">
        <v>434</v>
      </c>
      <c r="X9" s="22">
        <f t="shared" si="14"/>
        <v>822.2222222222223</v>
      </c>
      <c r="Y9" s="15">
        <f t="shared" si="15"/>
        <v>9</v>
      </c>
      <c r="Z9" s="22">
        <f t="shared" si="16"/>
        <v>4626.410256410256</v>
      </c>
      <c r="AA9" s="15">
        <f t="shared" si="17"/>
        <v>7</v>
      </c>
    </row>
    <row r="10" spans="1:27" s="25" customFormat="1" ht="24.75" customHeight="1">
      <c r="A10" s="15">
        <v>8</v>
      </c>
      <c r="B10" s="16" t="s">
        <v>89</v>
      </c>
      <c r="C10" s="16" t="s">
        <v>42</v>
      </c>
      <c r="D10" s="26" t="s">
        <v>19</v>
      </c>
      <c r="E10" s="21">
        <v>405</v>
      </c>
      <c r="F10" s="22">
        <f t="shared" si="0"/>
        <v>803.7037037037037</v>
      </c>
      <c r="G10" s="15">
        <f t="shared" si="1"/>
        <v>15</v>
      </c>
      <c r="H10" s="21">
        <v>64</v>
      </c>
      <c r="I10" s="22">
        <f t="shared" si="2"/>
        <v>945.2991452991453</v>
      </c>
      <c r="J10" s="15">
        <f t="shared" si="3"/>
        <v>12</v>
      </c>
      <c r="K10" s="22">
        <f t="shared" si="4"/>
        <v>1749.002849002849</v>
      </c>
      <c r="L10" s="15">
        <f t="shared" si="5"/>
        <v>12</v>
      </c>
      <c r="M10" s="23">
        <v>0</v>
      </c>
      <c r="N10" s="22">
        <f t="shared" si="6"/>
        <v>1000</v>
      </c>
      <c r="O10" s="15">
        <f t="shared" si="7"/>
        <v>1</v>
      </c>
      <c r="P10" s="22">
        <f t="shared" si="8"/>
        <v>2749.002849002849</v>
      </c>
      <c r="Q10" s="15">
        <f t="shared" si="9"/>
        <v>12</v>
      </c>
      <c r="R10" s="21">
        <v>83</v>
      </c>
      <c r="S10" s="22">
        <f t="shared" si="10"/>
        <v>964.1975308641975</v>
      </c>
      <c r="T10" s="15">
        <f t="shared" si="11"/>
        <v>9</v>
      </c>
      <c r="U10" s="22">
        <f t="shared" si="12"/>
        <v>3713.2003798670466</v>
      </c>
      <c r="V10" s="15">
        <f t="shared" si="13"/>
        <v>13</v>
      </c>
      <c r="W10" s="24">
        <v>323</v>
      </c>
      <c r="X10" s="22">
        <f t="shared" si="14"/>
        <v>894.7712418300654</v>
      </c>
      <c r="Y10" s="15">
        <f t="shared" si="15"/>
        <v>4</v>
      </c>
      <c r="Z10" s="22">
        <f t="shared" si="16"/>
        <v>4607.971621697112</v>
      </c>
      <c r="AA10" s="15">
        <f t="shared" si="17"/>
        <v>8</v>
      </c>
    </row>
    <row r="11" spans="1:27" s="25" customFormat="1" ht="24.75" customHeight="1">
      <c r="A11" s="15">
        <v>9</v>
      </c>
      <c r="B11" s="16" t="s">
        <v>90</v>
      </c>
      <c r="C11" s="16" t="s">
        <v>57</v>
      </c>
      <c r="D11" s="26" t="s">
        <v>22</v>
      </c>
      <c r="E11" s="21">
        <v>420</v>
      </c>
      <c r="F11" s="22">
        <f t="shared" si="0"/>
        <v>792.5925925925925</v>
      </c>
      <c r="G11" s="15">
        <f t="shared" si="1"/>
        <v>18</v>
      </c>
      <c r="H11" s="21">
        <v>61</v>
      </c>
      <c r="I11" s="22">
        <f t="shared" si="2"/>
        <v>947.8632478632478</v>
      </c>
      <c r="J11" s="15">
        <f t="shared" si="3"/>
        <v>11</v>
      </c>
      <c r="K11" s="22">
        <f t="shared" si="4"/>
        <v>1740.4558404558402</v>
      </c>
      <c r="L11" s="15">
        <f t="shared" si="5"/>
        <v>13</v>
      </c>
      <c r="M11" s="23">
        <v>0</v>
      </c>
      <c r="N11" s="22">
        <f t="shared" si="6"/>
        <v>1000</v>
      </c>
      <c r="O11" s="15">
        <f t="shared" si="7"/>
        <v>1</v>
      </c>
      <c r="P11" s="22">
        <f t="shared" si="8"/>
        <v>2740.45584045584</v>
      </c>
      <c r="Q11" s="15">
        <f t="shared" si="9"/>
        <v>13</v>
      </c>
      <c r="R11" s="21">
        <v>60</v>
      </c>
      <c r="S11" s="22">
        <f t="shared" si="10"/>
        <v>978.395061728395</v>
      </c>
      <c r="T11" s="15">
        <f t="shared" si="11"/>
        <v>4</v>
      </c>
      <c r="U11" s="22">
        <f t="shared" si="12"/>
        <v>3718.850902184235</v>
      </c>
      <c r="V11" s="15">
        <f t="shared" si="13"/>
        <v>12</v>
      </c>
      <c r="W11" s="21">
        <v>417</v>
      </c>
      <c r="X11" s="22">
        <f t="shared" si="14"/>
        <v>833.3333333333334</v>
      </c>
      <c r="Y11" s="15">
        <f t="shared" si="15"/>
        <v>8</v>
      </c>
      <c r="Z11" s="22">
        <f t="shared" si="16"/>
        <v>4552.184235517569</v>
      </c>
      <c r="AA11" s="15">
        <f t="shared" si="17"/>
        <v>9</v>
      </c>
    </row>
    <row r="12" spans="1:27" s="25" customFormat="1" ht="24.75" customHeight="1">
      <c r="A12" s="15">
        <v>10</v>
      </c>
      <c r="B12" s="16" t="s">
        <v>45</v>
      </c>
      <c r="C12" s="29" t="s">
        <v>41</v>
      </c>
      <c r="D12" s="18">
        <v>0</v>
      </c>
      <c r="E12" s="21">
        <v>280</v>
      </c>
      <c r="F12" s="22">
        <f t="shared" si="0"/>
        <v>896.2962962962962</v>
      </c>
      <c r="G12" s="15">
        <f t="shared" si="1"/>
        <v>6</v>
      </c>
      <c r="H12" s="21">
        <v>44</v>
      </c>
      <c r="I12" s="22">
        <f t="shared" si="2"/>
        <v>962.3931623931624</v>
      </c>
      <c r="J12" s="15">
        <f t="shared" si="3"/>
        <v>9</v>
      </c>
      <c r="K12" s="22">
        <f t="shared" si="4"/>
        <v>1858.6894586894587</v>
      </c>
      <c r="L12" s="15">
        <f t="shared" si="5"/>
        <v>9</v>
      </c>
      <c r="M12" s="23">
        <v>0</v>
      </c>
      <c r="N12" s="22">
        <f t="shared" si="6"/>
        <v>1000</v>
      </c>
      <c r="O12" s="15">
        <f t="shared" si="7"/>
        <v>1</v>
      </c>
      <c r="P12" s="22">
        <f>IF(N12&lt;&gt;"",K12+N12,"")</f>
        <v>2858.6894586894587</v>
      </c>
      <c r="Q12" s="15">
        <f t="shared" si="9"/>
        <v>9</v>
      </c>
      <c r="R12" s="21">
        <v>82</v>
      </c>
      <c r="S12" s="22">
        <f t="shared" si="10"/>
        <v>964.8148148148148</v>
      </c>
      <c r="T12" s="15">
        <f t="shared" si="11"/>
        <v>8</v>
      </c>
      <c r="U12" s="22">
        <f>IF(S12&lt;&gt;"",P12+S12,"")</f>
        <v>3823.5042735042734</v>
      </c>
      <c r="V12" s="15">
        <f t="shared" si="13"/>
        <v>7</v>
      </c>
      <c r="W12" s="24">
        <v>593</v>
      </c>
      <c r="X12" s="22">
        <f t="shared" si="14"/>
        <v>718.3006535947712</v>
      </c>
      <c r="Y12" s="15">
        <f t="shared" si="15"/>
        <v>11</v>
      </c>
      <c r="Z12" s="22">
        <f t="shared" si="16"/>
        <v>4541.804927099045</v>
      </c>
      <c r="AA12" s="15">
        <f t="shared" si="17"/>
        <v>10</v>
      </c>
    </row>
    <row r="13" spans="1:27" s="25" customFormat="1" ht="11.25">
      <c r="A13" s="15">
        <v>11</v>
      </c>
      <c r="B13" s="16" t="s">
        <v>58</v>
      </c>
      <c r="C13" s="27" t="s">
        <v>42</v>
      </c>
      <c r="D13" s="18">
        <v>8</v>
      </c>
      <c r="E13" s="21">
        <v>390</v>
      </c>
      <c r="F13" s="22">
        <f t="shared" si="0"/>
        <v>814.8148148148148</v>
      </c>
      <c r="G13" s="15">
        <f t="shared" si="1"/>
        <v>14</v>
      </c>
      <c r="H13" s="21">
        <v>130</v>
      </c>
      <c r="I13" s="22">
        <f t="shared" si="2"/>
        <v>888.8888888888888</v>
      </c>
      <c r="J13" s="15">
        <f t="shared" si="3"/>
        <v>15</v>
      </c>
      <c r="K13" s="22">
        <f t="shared" si="4"/>
        <v>1703.7037037037035</v>
      </c>
      <c r="L13" s="15">
        <f t="shared" si="5"/>
        <v>15</v>
      </c>
      <c r="M13" s="23">
        <v>0</v>
      </c>
      <c r="N13" s="22">
        <f t="shared" si="6"/>
        <v>1000</v>
      </c>
      <c r="O13" s="15">
        <f t="shared" si="7"/>
        <v>1</v>
      </c>
      <c r="P13" s="22">
        <f t="shared" si="8"/>
        <v>2703.7037037037035</v>
      </c>
      <c r="Q13" s="15">
        <f t="shared" si="9"/>
        <v>15</v>
      </c>
      <c r="R13" s="21">
        <v>202</v>
      </c>
      <c r="S13" s="22">
        <f t="shared" si="10"/>
        <v>890.7407407407406</v>
      </c>
      <c r="T13" s="15">
        <f t="shared" si="11"/>
        <v>14</v>
      </c>
      <c r="U13" s="22">
        <f t="shared" si="12"/>
        <v>3594.4444444444443</v>
      </c>
      <c r="V13" s="15">
        <f t="shared" si="13"/>
        <v>16</v>
      </c>
      <c r="W13" s="21">
        <v>532</v>
      </c>
      <c r="X13" s="22">
        <f t="shared" si="14"/>
        <v>758.1699346405229</v>
      </c>
      <c r="Y13" s="15">
        <f t="shared" si="15"/>
        <v>10</v>
      </c>
      <c r="Z13" s="22">
        <f t="shared" si="16"/>
        <v>4352.614379084967</v>
      </c>
      <c r="AA13" s="15">
        <f t="shared" si="17"/>
        <v>11</v>
      </c>
    </row>
    <row r="14" spans="1:27" s="25" customFormat="1" ht="24.75" customHeight="1">
      <c r="A14" s="15">
        <v>12</v>
      </c>
      <c r="B14" s="16" t="s">
        <v>91</v>
      </c>
      <c r="C14" s="16" t="s">
        <v>40</v>
      </c>
      <c r="D14" s="26" t="s">
        <v>27</v>
      </c>
      <c r="E14" s="21">
        <v>294</v>
      </c>
      <c r="F14" s="22">
        <f t="shared" si="0"/>
        <v>885.9259259259259</v>
      </c>
      <c r="G14" s="15">
        <f t="shared" si="1"/>
        <v>10</v>
      </c>
      <c r="H14" s="21">
        <v>2</v>
      </c>
      <c r="I14" s="22">
        <f t="shared" si="2"/>
        <v>998.2905982905983</v>
      </c>
      <c r="J14" s="15">
        <f t="shared" si="3"/>
        <v>2</v>
      </c>
      <c r="K14" s="22">
        <f t="shared" si="4"/>
        <v>1884.2165242165242</v>
      </c>
      <c r="L14" s="15">
        <f t="shared" si="5"/>
        <v>7</v>
      </c>
      <c r="M14" s="23">
        <v>0</v>
      </c>
      <c r="N14" s="22">
        <f t="shared" si="6"/>
        <v>1000</v>
      </c>
      <c r="O14" s="15">
        <f t="shared" si="7"/>
        <v>1</v>
      </c>
      <c r="P14" s="22">
        <f t="shared" si="8"/>
        <v>2884.2165242165242</v>
      </c>
      <c r="Q14" s="15">
        <f t="shared" si="9"/>
        <v>7</v>
      </c>
      <c r="R14" s="21">
        <v>50</v>
      </c>
      <c r="S14" s="22">
        <f t="shared" si="10"/>
        <v>984.5679012345679</v>
      </c>
      <c r="T14" s="15">
        <f t="shared" si="11"/>
        <v>2</v>
      </c>
      <c r="U14" s="22">
        <f t="shared" si="12"/>
        <v>3868.784425451092</v>
      </c>
      <c r="V14" s="15">
        <f t="shared" si="13"/>
        <v>4</v>
      </c>
      <c r="W14" s="21">
        <v>984</v>
      </c>
      <c r="X14" s="22">
        <f t="shared" si="14"/>
        <v>462.7450980392157</v>
      </c>
      <c r="Y14" s="15">
        <f t="shared" si="15"/>
        <v>21</v>
      </c>
      <c r="Z14" s="22">
        <f t="shared" si="16"/>
        <v>4331.529523490308</v>
      </c>
      <c r="AA14" s="15">
        <f t="shared" si="17"/>
        <v>12</v>
      </c>
    </row>
    <row r="15" spans="1:27" s="25" customFormat="1" ht="24.75" customHeight="1">
      <c r="A15" s="15">
        <v>13</v>
      </c>
      <c r="B15" s="16" t="s">
        <v>92</v>
      </c>
      <c r="C15" s="16" t="s">
        <v>77</v>
      </c>
      <c r="D15" s="26" t="s">
        <v>17</v>
      </c>
      <c r="E15" s="21">
        <v>280</v>
      </c>
      <c r="F15" s="22">
        <f t="shared" si="0"/>
        <v>896.2962962962962</v>
      </c>
      <c r="G15" s="15">
        <f t="shared" si="1"/>
        <v>6</v>
      </c>
      <c r="H15" s="21">
        <v>103</v>
      </c>
      <c r="I15" s="22">
        <f t="shared" si="2"/>
        <v>911.9658119658119</v>
      </c>
      <c r="J15" s="15">
        <f t="shared" si="3"/>
        <v>13</v>
      </c>
      <c r="K15" s="22">
        <f t="shared" si="4"/>
        <v>1808.262108262108</v>
      </c>
      <c r="L15" s="15">
        <f t="shared" si="5"/>
        <v>11</v>
      </c>
      <c r="M15" s="23">
        <v>0</v>
      </c>
      <c r="N15" s="22">
        <f t="shared" si="6"/>
        <v>1000</v>
      </c>
      <c r="O15" s="15">
        <f t="shared" si="7"/>
        <v>1</v>
      </c>
      <c r="P15" s="22">
        <f t="shared" si="8"/>
        <v>2808.262108262108</v>
      </c>
      <c r="Q15" s="15">
        <f t="shared" si="9"/>
        <v>11</v>
      </c>
      <c r="R15" s="21">
        <v>153</v>
      </c>
      <c r="S15" s="22">
        <f t="shared" si="10"/>
        <v>920.9876543209876</v>
      </c>
      <c r="T15" s="15">
        <f t="shared" si="11"/>
        <v>10</v>
      </c>
      <c r="U15" s="22">
        <f t="shared" si="12"/>
        <v>3729.2497625830956</v>
      </c>
      <c r="V15" s="15">
        <f t="shared" si="13"/>
        <v>11</v>
      </c>
      <c r="W15" s="21">
        <v>799</v>
      </c>
      <c r="X15" s="22">
        <f t="shared" si="14"/>
        <v>583.6601307189543</v>
      </c>
      <c r="Y15" s="15">
        <f t="shared" si="15"/>
        <v>18</v>
      </c>
      <c r="Z15" s="22">
        <f t="shared" si="16"/>
        <v>4312.90989330205</v>
      </c>
      <c r="AA15" s="15">
        <f t="shared" si="17"/>
        <v>13</v>
      </c>
    </row>
    <row r="16" spans="1:27" s="25" customFormat="1" ht="24.75" customHeight="1">
      <c r="A16" s="15">
        <v>14</v>
      </c>
      <c r="B16" s="16" t="s">
        <v>93</v>
      </c>
      <c r="C16" s="16" t="s">
        <v>78</v>
      </c>
      <c r="D16" s="26" t="s">
        <v>14</v>
      </c>
      <c r="E16" s="21">
        <v>187</v>
      </c>
      <c r="F16" s="22">
        <f t="shared" si="0"/>
        <v>965.1851851851851</v>
      </c>
      <c r="G16" s="15">
        <f t="shared" si="1"/>
        <v>5</v>
      </c>
      <c r="H16" s="21">
        <v>6</v>
      </c>
      <c r="I16" s="22">
        <f t="shared" si="2"/>
        <v>994.8717948717948</v>
      </c>
      <c r="J16" s="15">
        <f t="shared" si="3"/>
        <v>4</v>
      </c>
      <c r="K16" s="22">
        <f>IF(I16&lt;&gt;"",F16+I16,"")</f>
        <v>1960.05698005698</v>
      </c>
      <c r="L16" s="15">
        <f t="shared" si="5"/>
        <v>4</v>
      </c>
      <c r="M16" s="23">
        <v>0</v>
      </c>
      <c r="N16" s="22">
        <f t="shared" si="6"/>
        <v>1000</v>
      </c>
      <c r="O16" s="15">
        <f t="shared" si="7"/>
        <v>1</v>
      </c>
      <c r="P16" s="22">
        <f t="shared" si="8"/>
        <v>2960.05698005698</v>
      </c>
      <c r="Q16" s="15">
        <f t="shared" si="9"/>
        <v>3</v>
      </c>
      <c r="R16" s="21">
        <v>388</v>
      </c>
      <c r="S16" s="22">
        <f t="shared" si="10"/>
        <v>775.9259259259259</v>
      </c>
      <c r="T16" s="15">
        <f t="shared" si="11"/>
        <v>20</v>
      </c>
      <c r="U16" s="22">
        <f t="shared" si="12"/>
        <v>3735.9829059829062</v>
      </c>
      <c r="V16" s="15">
        <f t="shared" si="13"/>
        <v>10</v>
      </c>
      <c r="W16" s="21">
        <v>835</v>
      </c>
      <c r="X16" s="22">
        <f t="shared" si="14"/>
        <v>560.1307189542483</v>
      </c>
      <c r="Y16" s="15">
        <f t="shared" si="15"/>
        <v>20</v>
      </c>
      <c r="Z16" s="22">
        <f t="shared" si="16"/>
        <v>4296.113624937155</v>
      </c>
      <c r="AA16" s="15">
        <f t="shared" si="17"/>
        <v>14</v>
      </c>
    </row>
    <row r="17" spans="1:27" s="25" customFormat="1" ht="24.75" customHeight="1">
      <c r="A17" s="15">
        <v>15</v>
      </c>
      <c r="B17" s="16" t="s">
        <v>94</v>
      </c>
      <c r="C17" s="27" t="s">
        <v>42</v>
      </c>
      <c r="D17" s="26" t="s">
        <v>26</v>
      </c>
      <c r="E17" s="21">
        <v>405</v>
      </c>
      <c r="F17" s="22">
        <f t="shared" si="0"/>
        <v>803.7037037037037</v>
      </c>
      <c r="G17" s="15">
        <f t="shared" si="1"/>
        <v>15</v>
      </c>
      <c r="H17" s="21">
        <v>104</v>
      </c>
      <c r="I17" s="22">
        <f t="shared" si="2"/>
        <v>911.1111111111111</v>
      </c>
      <c r="J17" s="15">
        <f t="shared" si="3"/>
        <v>14</v>
      </c>
      <c r="K17" s="22">
        <f t="shared" si="4"/>
        <v>1714.8148148148148</v>
      </c>
      <c r="L17" s="15">
        <f t="shared" si="5"/>
        <v>14</v>
      </c>
      <c r="M17" s="23">
        <v>0</v>
      </c>
      <c r="N17" s="22">
        <f t="shared" si="6"/>
        <v>1000</v>
      </c>
      <c r="O17" s="15">
        <f t="shared" si="7"/>
        <v>1</v>
      </c>
      <c r="P17" s="22">
        <f t="shared" si="8"/>
        <v>2714.814814814815</v>
      </c>
      <c r="Q17" s="15">
        <f t="shared" si="9"/>
        <v>14</v>
      </c>
      <c r="R17" s="21">
        <v>155</v>
      </c>
      <c r="S17" s="22">
        <f t="shared" si="10"/>
        <v>919.753086419753</v>
      </c>
      <c r="T17" s="15">
        <f t="shared" si="11"/>
        <v>11</v>
      </c>
      <c r="U17" s="22">
        <f t="shared" si="12"/>
        <v>3634.5679012345677</v>
      </c>
      <c r="V17" s="15">
        <f t="shared" si="13"/>
        <v>15</v>
      </c>
      <c r="W17" s="21">
        <v>775</v>
      </c>
      <c r="X17" s="22">
        <f t="shared" si="14"/>
        <v>599.3464052287582</v>
      </c>
      <c r="Y17" s="15">
        <f t="shared" si="15"/>
        <v>15</v>
      </c>
      <c r="Z17" s="22">
        <f t="shared" si="16"/>
        <v>4233.914306463326</v>
      </c>
      <c r="AA17" s="15">
        <f t="shared" si="17"/>
        <v>15</v>
      </c>
    </row>
    <row r="18" spans="1:27" s="25" customFormat="1" ht="24.75" customHeight="1">
      <c r="A18" s="15">
        <v>16</v>
      </c>
      <c r="B18" s="16" t="s">
        <v>95</v>
      </c>
      <c r="C18" s="16" t="s">
        <v>80</v>
      </c>
      <c r="D18" s="18">
        <v>4</v>
      </c>
      <c r="E18" s="21">
        <v>416</v>
      </c>
      <c r="F18" s="22">
        <f t="shared" si="0"/>
        <v>795.5555555555555</v>
      </c>
      <c r="G18" s="15">
        <f t="shared" si="1"/>
        <v>17</v>
      </c>
      <c r="H18" s="21">
        <v>131</v>
      </c>
      <c r="I18" s="22">
        <f t="shared" si="2"/>
        <v>888.034188034188</v>
      </c>
      <c r="J18" s="15">
        <f t="shared" si="3"/>
        <v>16</v>
      </c>
      <c r="K18" s="22">
        <f t="shared" si="4"/>
        <v>1683.5897435897436</v>
      </c>
      <c r="L18" s="15">
        <f t="shared" si="5"/>
        <v>16</v>
      </c>
      <c r="M18" s="23">
        <v>25</v>
      </c>
      <c r="N18" s="22">
        <f t="shared" si="6"/>
        <v>983.3333333333333</v>
      </c>
      <c r="O18" s="15">
        <f t="shared" si="7"/>
        <v>22</v>
      </c>
      <c r="P18" s="22">
        <f t="shared" si="8"/>
        <v>2666.923076923077</v>
      </c>
      <c r="Q18" s="15">
        <f t="shared" si="9"/>
        <v>16</v>
      </c>
      <c r="R18" s="21">
        <v>58</v>
      </c>
      <c r="S18" s="22">
        <f t="shared" si="10"/>
        <v>979.6296296296296</v>
      </c>
      <c r="T18" s="15">
        <f t="shared" si="11"/>
        <v>3</v>
      </c>
      <c r="U18" s="22">
        <f t="shared" si="12"/>
        <v>3646.5527065527067</v>
      </c>
      <c r="V18" s="15">
        <f t="shared" si="13"/>
        <v>14</v>
      </c>
      <c r="W18" s="21">
        <v>831</v>
      </c>
      <c r="X18" s="22">
        <f t="shared" si="14"/>
        <v>562.7450980392157</v>
      </c>
      <c r="Y18" s="15">
        <f t="shared" si="15"/>
        <v>19</v>
      </c>
      <c r="Z18" s="22">
        <f t="shared" si="16"/>
        <v>4209.297804591923</v>
      </c>
      <c r="AA18" s="15">
        <f t="shared" si="17"/>
        <v>16</v>
      </c>
    </row>
    <row r="19" spans="1:27" s="25" customFormat="1" ht="11.25">
      <c r="A19" s="15">
        <v>17</v>
      </c>
      <c r="B19" s="16" t="s">
        <v>54</v>
      </c>
      <c r="C19" s="16" t="s">
        <v>42</v>
      </c>
      <c r="D19" s="26" t="s">
        <v>24</v>
      </c>
      <c r="E19" s="21">
        <v>330</v>
      </c>
      <c r="F19" s="22">
        <f t="shared" si="0"/>
        <v>859.2592592592592</v>
      </c>
      <c r="G19" s="15">
        <f t="shared" si="1"/>
        <v>13</v>
      </c>
      <c r="H19" s="21">
        <v>315</v>
      </c>
      <c r="I19" s="22">
        <f t="shared" si="2"/>
        <v>730.7692307692307</v>
      </c>
      <c r="J19" s="15">
        <f t="shared" si="3"/>
        <v>20</v>
      </c>
      <c r="K19" s="22">
        <f t="shared" si="4"/>
        <v>1590.02849002849</v>
      </c>
      <c r="L19" s="15">
        <f t="shared" si="5"/>
        <v>18</v>
      </c>
      <c r="M19" s="23">
        <v>0</v>
      </c>
      <c r="N19" s="22">
        <f t="shared" si="6"/>
        <v>1000</v>
      </c>
      <c r="O19" s="15">
        <f t="shared" si="7"/>
        <v>1</v>
      </c>
      <c r="P19" s="22">
        <f t="shared" si="8"/>
        <v>2590.02849002849</v>
      </c>
      <c r="Q19" s="15">
        <f t="shared" si="9"/>
        <v>18</v>
      </c>
      <c r="R19" s="21">
        <v>255</v>
      </c>
      <c r="S19" s="22">
        <f t="shared" si="10"/>
        <v>858.0246913580246</v>
      </c>
      <c r="T19" s="15">
        <f t="shared" si="11"/>
        <v>17</v>
      </c>
      <c r="U19" s="22">
        <f t="shared" si="12"/>
        <v>3448.0531813865146</v>
      </c>
      <c r="V19" s="15">
        <f t="shared" si="13"/>
        <v>18</v>
      </c>
      <c r="W19" s="24">
        <v>715</v>
      </c>
      <c r="X19" s="22">
        <f t="shared" si="14"/>
        <v>638.562091503268</v>
      </c>
      <c r="Y19" s="15">
        <f t="shared" si="15"/>
        <v>14</v>
      </c>
      <c r="Z19" s="22">
        <f t="shared" si="16"/>
        <v>4086.6152728897823</v>
      </c>
      <c r="AA19" s="15">
        <f t="shared" si="17"/>
        <v>17</v>
      </c>
    </row>
    <row r="20" spans="1:27" s="25" customFormat="1" ht="24.75" customHeight="1">
      <c r="A20" s="15">
        <v>18</v>
      </c>
      <c r="B20" s="16" t="s">
        <v>50</v>
      </c>
      <c r="C20" s="16" t="s">
        <v>79</v>
      </c>
      <c r="D20" s="26" t="s">
        <v>15</v>
      </c>
      <c r="E20" s="21">
        <v>588</v>
      </c>
      <c r="F20" s="22">
        <f t="shared" si="0"/>
        <v>668.1481481481482</v>
      </c>
      <c r="G20" s="15">
        <f t="shared" si="1"/>
        <v>21</v>
      </c>
      <c r="H20" s="21">
        <v>179</v>
      </c>
      <c r="I20" s="22">
        <f t="shared" si="2"/>
        <v>847.008547008547</v>
      </c>
      <c r="J20" s="15">
        <f t="shared" si="3"/>
        <v>18</v>
      </c>
      <c r="K20" s="22">
        <f t="shared" si="4"/>
        <v>1515.1566951566952</v>
      </c>
      <c r="L20" s="15">
        <f t="shared" si="5"/>
        <v>20</v>
      </c>
      <c r="M20" s="23">
        <v>0</v>
      </c>
      <c r="N20" s="22">
        <f t="shared" si="6"/>
        <v>1000</v>
      </c>
      <c r="O20" s="15">
        <f t="shared" si="7"/>
        <v>1</v>
      </c>
      <c r="P20" s="22">
        <f>IF(N20&lt;&gt;"",K20+N20,"")</f>
        <v>2515.156695156695</v>
      </c>
      <c r="Q20" s="15">
        <f t="shared" si="9"/>
        <v>20</v>
      </c>
      <c r="R20" s="21">
        <v>225</v>
      </c>
      <c r="S20" s="22">
        <f t="shared" si="10"/>
        <v>876.5432098765432</v>
      </c>
      <c r="T20" s="15">
        <f t="shared" si="11"/>
        <v>15</v>
      </c>
      <c r="U20" s="22">
        <f>IF(S20&lt;&gt;"",P20+S20,"")</f>
        <v>3391.6999050332383</v>
      </c>
      <c r="V20" s="15">
        <f t="shared" si="13"/>
        <v>19</v>
      </c>
      <c r="W20" s="24">
        <v>631</v>
      </c>
      <c r="X20" s="22">
        <f t="shared" si="14"/>
        <v>693.4640522875817</v>
      </c>
      <c r="Y20" s="15">
        <f t="shared" si="15"/>
        <v>12</v>
      </c>
      <c r="Z20" s="22">
        <f t="shared" si="16"/>
        <v>4085.16395732082</v>
      </c>
      <c r="AA20" s="15">
        <f t="shared" si="17"/>
        <v>18</v>
      </c>
    </row>
    <row r="21" spans="1:27" s="25" customFormat="1" ht="24.75" customHeight="1">
      <c r="A21" s="15">
        <v>19</v>
      </c>
      <c r="B21" s="16" t="s">
        <v>96</v>
      </c>
      <c r="C21" s="16" t="s">
        <v>81</v>
      </c>
      <c r="D21" s="26" t="s">
        <v>21</v>
      </c>
      <c r="E21" s="21">
        <v>300</v>
      </c>
      <c r="F21" s="22">
        <f t="shared" si="0"/>
        <v>881.4814814814814</v>
      </c>
      <c r="G21" s="15">
        <f t="shared" si="1"/>
        <v>12</v>
      </c>
      <c r="H21" s="21">
        <v>255</v>
      </c>
      <c r="I21" s="22">
        <f t="shared" si="2"/>
        <v>782.051282051282</v>
      </c>
      <c r="J21" s="15">
        <f t="shared" si="3"/>
        <v>19</v>
      </c>
      <c r="K21" s="22">
        <f t="shared" si="4"/>
        <v>1663.5327635327635</v>
      </c>
      <c r="L21" s="15">
        <f t="shared" si="5"/>
        <v>17</v>
      </c>
      <c r="M21" s="23">
        <v>10</v>
      </c>
      <c r="N21" s="22">
        <f t="shared" si="6"/>
        <v>993.3333333333333</v>
      </c>
      <c r="O21" s="15">
        <f t="shared" si="7"/>
        <v>21</v>
      </c>
      <c r="P21" s="22">
        <f t="shared" si="8"/>
        <v>2656.866096866097</v>
      </c>
      <c r="Q21" s="15">
        <f t="shared" si="9"/>
        <v>17</v>
      </c>
      <c r="R21" s="21">
        <v>325</v>
      </c>
      <c r="S21" s="22">
        <f t="shared" si="10"/>
        <v>814.8148148148148</v>
      </c>
      <c r="T21" s="15">
        <f t="shared" si="11"/>
        <v>19</v>
      </c>
      <c r="U21" s="22">
        <f t="shared" si="12"/>
        <v>3471.680911680912</v>
      </c>
      <c r="V21" s="15">
        <f t="shared" si="13"/>
        <v>17</v>
      </c>
      <c r="W21" s="24">
        <v>775</v>
      </c>
      <c r="X21" s="22">
        <f t="shared" si="14"/>
        <v>599.3464052287582</v>
      </c>
      <c r="Y21" s="15">
        <f t="shared" si="15"/>
        <v>15</v>
      </c>
      <c r="Z21" s="22">
        <f t="shared" si="16"/>
        <v>4071.02731690967</v>
      </c>
      <c r="AA21" s="15">
        <f t="shared" si="17"/>
        <v>19</v>
      </c>
    </row>
    <row r="22" spans="1:27" s="25" customFormat="1" ht="24.75" customHeight="1">
      <c r="A22" s="15">
        <v>20</v>
      </c>
      <c r="B22" s="16" t="s">
        <v>97</v>
      </c>
      <c r="C22" s="16" t="s">
        <v>82</v>
      </c>
      <c r="D22" s="28"/>
      <c r="E22" s="21">
        <v>535</v>
      </c>
      <c r="F22" s="22">
        <f t="shared" si="0"/>
        <v>707.4074074074074</v>
      </c>
      <c r="G22" s="15">
        <f t="shared" si="1"/>
        <v>19</v>
      </c>
      <c r="H22" s="21">
        <v>350</v>
      </c>
      <c r="I22" s="22">
        <f t="shared" si="2"/>
        <v>700.8547008547008</v>
      </c>
      <c r="J22" s="15">
        <f t="shared" si="3"/>
        <v>21</v>
      </c>
      <c r="K22" s="22">
        <f t="shared" si="4"/>
        <v>1408.262108262108</v>
      </c>
      <c r="L22" s="15">
        <f t="shared" si="5"/>
        <v>21</v>
      </c>
      <c r="M22" s="23">
        <v>0</v>
      </c>
      <c r="N22" s="22">
        <f t="shared" si="6"/>
        <v>1000</v>
      </c>
      <c r="O22" s="15">
        <f t="shared" si="7"/>
        <v>1</v>
      </c>
      <c r="P22" s="22">
        <f t="shared" si="8"/>
        <v>2408.262108262108</v>
      </c>
      <c r="Q22" s="15">
        <f t="shared" si="9"/>
        <v>21</v>
      </c>
      <c r="R22" s="21">
        <v>250</v>
      </c>
      <c r="S22" s="22">
        <f t="shared" si="10"/>
        <v>861.1111111111111</v>
      </c>
      <c r="T22" s="15">
        <f t="shared" si="11"/>
        <v>16</v>
      </c>
      <c r="U22" s="22">
        <f t="shared" si="12"/>
        <v>3269.3732193732194</v>
      </c>
      <c r="V22" s="15">
        <f t="shared" si="13"/>
        <v>20</v>
      </c>
      <c r="W22" s="24">
        <v>790</v>
      </c>
      <c r="X22" s="22">
        <f t="shared" si="14"/>
        <v>589.5424836601308</v>
      </c>
      <c r="Y22" s="15">
        <f t="shared" si="15"/>
        <v>17</v>
      </c>
      <c r="Z22" s="22">
        <f>IF(X22&lt;&gt;"",U22+X22,"")</f>
        <v>3858.91570303335</v>
      </c>
      <c r="AA22" s="15">
        <f t="shared" si="17"/>
        <v>20</v>
      </c>
    </row>
    <row r="23" spans="1:27" s="31" customFormat="1" ht="24.75" customHeight="1">
      <c r="A23" s="15">
        <v>21</v>
      </c>
      <c r="B23" s="16" t="s">
        <v>98</v>
      </c>
      <c r="C23" s="16" t="s">
        <v>55</v>
      </c>
      <c r="D23" s="30">
        <v>12</v>
      </c>
      <c r="E23" s="21">
        <v>795</v>
      </c>
      <c r="F23" s="22">
        <f t="shared" si="0"/>
        <v>514.8148148148148</v>
      </c>
      <c r="G23" s="15">
        <f t="shared" si="1"/>
        <v>22</v>
      </c>
      <c r="H23" s="21">
        <v>425</v>
      </c>
      <c r="I23" s="22">
        <f t="shared" si="2"/>
        <v>636.7521367521367</v>
      </c>
      <c r="J23" s="15">
        <f t="shared" si="3"/>
        <v>22</v>
      </c>
      <c r="K23" s="22">
        <f t="shared" si="4"/>
        <v>1151.5669515669515</v>
      </c>
      <c r="L23" s="15">
        <f t="shared" si="5"/>
        <v>22</v>
      </c>
      <c r="M23" s="23">
        <v>0</v>
      </c>
      <c r="N23" s="22">
        <f t="shared" si="6"/>
        <v>1000</v>
      </c>
      <c r="O23" s="15">
        <f t="shared" si="7"/>
        <v>1</v>
      </c>
      <c r="P23" s="22">
        <f t="shared" si="8"/>
        <v>2151.5669515669515</v>
      </c>
      <c r="Q23" s="15">
        <f t="shared" si="9"/>
        <v>22</v>
      </c>
      <c r="R23" s="21">
        <v>530</v>
      </c>
      <c r="S23" s="22">
        <f t="shared" si="10"/>
        <v>688.2716049382716</v>
      </c>
      <c r="T23" s="15">
        <f t="shared" si="11"/>
        <v>21</v>
      </c>
      <c r="U23" s="22">
        <f t="shared" si="12"/>
        <v>2839.838556505223</v>
      </c>
      <c r="V23" s="15">
        <f t="shared" si="13"/>
        <v>22</v>
      </c>
      <c r="W23" s="24">
        <v>631</v>
      </c>
      <c r="X23" s="22">
        <f t="shared" si="14"/>
        <v>693.4640522875817</v>
      </c>
      <c r="Y23" s="15">
        <f t="shared" si="15"/>
        <v>12</v>
      </c>
      <c r="Z23" s="22">
        <f t="shared" si="16"/>
        <v>3533.3026087928047</v>
      </c>
      <c r="AA23" s="15">
        <f t="shared" si="17"/>
        <v>21</v>
      </c>
    </row>
    <row r="24" spans="1:27" s="31" customFormat="1" ht="24.75" customHeight="1">
      <c r="A24" s="15">
        <v>22</v>
      </c>
      <c r="B24" s="16" t="s">
        <v>99</v>
      </c>
      <c r="C24" s="16" t="s">
        <v>59</v>
      </c>
      <c r="D24" s="30">
        <v>12</v>
      </c>
      <c r="E24" s="21">
        <v>547</v>
      </c>
      <c r="F24" s="22">
        <f t="shared" si="0"/>
        <v>698.5185185185185</v>
      </c>
      <c r="G24" s="15">
        <f t="shared" si="1"/>
        <v>20</v>
      </c>
      <c r="H24" s="21">
        <v>172</v>
      </c>
      <c r="I24" s="22">
        <f t="shared" si="2"/>
        <v>852.991452991453</v>
      </c>
      <c r="J24" s="15">
        <f t="shared" si="3"/>
        <v>17</v>
      </c>
      <c r="K24" s="22">
        <f>IF(I24&lt;&gt;"",F24+I24,"")</f>
        <v>1551.5099715099714</v>
      </c>
      <c r="L24" s="15">
        <f t="shared" si="5"/>
        <v>19</v>
      </c>
      <c r="M24" s="23">
        <v>0</v>
      </c>
      <c r="N24" s="22">
        <f t="shared" si="6"/>
        <v>1000</v>
      </c>
      <c r="O24" s="15">
        <f t="shared" si="7"/>
        <v>1</v>
      </c>
      <c r="P24" s="22">
        <f t="shared" si="8"/>
        <v>2551.5099715099714</v>
      </c>
      <c r="Q24" s="15">
        <f t="shared" si="9"/>
        <v>19</v>
      </c>
      <c r="R24" s="21">
        <v>1090</v>
      </c>
      <c r="S24" s="22">
        <f t="shared" si="10"/>
        <v>342.59259259259255</v>
      </c>
      <c r="T24" s="15">
        <f t="shared" si="11"/>
        <v>23</v>
      </c>
      <c r="U24" s="22">
        <f t="shared" si="12"/>
        <v>2894.102564102564</v>
      </c>
      <c r="V24" s="15">
        <f t="shared" si="13"/>
        <v>21</v>
      </c>
      <c r="W24" s="21">
        <v>1400</v>
      </c>
      <c r="X24" s="22">
        <f t="shared" si="14"/>
        <v>190.84967320261438</v>
      </c>
      <c r="Y24" s="15">
        <f t="shared" si="15"/>
        <v>23</v>
      </c>
      <c r="Z24" s="22">
        <f t="shared" si="16"/>
        <v>3084.952237305178</v>
      </c>
      <c r="AA24" s="15">
        <f t="shared" si="17"/>
        <v>22</v>
      </c>
    </row>
    <row r="25" spans="1:27" ht="22.5">
      <c r="A25" s="15">
        <v>23</v>
      </c>
      <c r="B25" s="16" t="s">
        <v>100</v>
      </c>
      <c r="C25" s="27" t="s">
        <v>56</v>
      </c>
      <c r="D25" s="26" t="s">
        <v>25</v>
      </c>
      <c r="E25" s="21">
        <v>849</v>
      </c>
      <c r="F25" s="22">
        <f t="shared" si="0"/>
        <v>474.8148148148148</v>
      </c>
      <c r="G25" s="15">
        <f t="shared" si="1"/>
        <v>23</v>
      </c>
      <c r="H25" s="21">
        <v>630</v>
      </c>
      <c r="I25" s="22">
        <f t="shared" si="2"/>
        <v>461.5384615384615</v>
      </c>
      <c r="J25" s="15">
        <f t="shared" si="3"/>
        <v>23</v>
      </c>
      <c r="K25" s="22">
        <f t="shared" si="4"/>
        <v>936.3532763532762</v>
      </c>
      <c r="L25" s="15">
        <f t="shared" si="5"/>
        <v>23</v>
      </c>
      <c r="M25" s="23">
        <v>0</v>
      </c>
      <c r="N25" s="22">
        <f t="shared" si="6"/>
        <v>1000</v>
      </c>
      <c r="O25" s="15">
        <f t="shared" si="7"/>
        <v>1</v>
      </c>
      <c r="P25" s="22">
        <f t="shared" si="8"/>
        <v>1936.3532763532762</v>
      </c>
      <c r="Q25" s="15">
        <f t="shared" si="9"/>
        <v>23</v>
      </c>
      <c r="R25" s="21">
        <v>925</v>
      </c>
      <c r="S25" s="22">
        <f t="shared" si="10"/>
        <v>444.4444444444444</v>
      </c>
      <c r="T25" s="15">
        <f t="shared" si="11"/>
        <v>22</v>
      </c>
      <c r="U25" s="22">
        <f t="shared" si="12"/>
        <v>2380.7977207977206</v>
      </c>
      <c r="V25" s="15">
        <f t="shared" si="13"/>
        <v>23</v>
      </c>
      <c r="W25" s="24">
        <v>1465</v>
      </c>
      <c r="X25" s="22">
        <f t="shared" si="14"/>
        <v>148.36601307189542</v>
      </c>
      <c r="Y25" s="15">
        <f t="shared" si="15"/>
        <v>24</v>
      </c>
      <c r="Z25" s="22">
        <f t="shared" si="16"/>
        <v>2529.163733869616</v>
      </c>
      <c r="AA25" s="15">
        <f t="shared" si="17"/>
        <v>23</v>
      </c>
    </row>
    <row r="26" spans="1:27" ht="22.5">
      <c r="A26" s="15">
        <v>24</v>
      </c>
      <c r="B26" s="16" t="s">
        <v>101</v>
      </c>
      <c r="C26" s="27" t="s">
        <v>60</v>
      </c>
      <c r="D26" s="26" t="s">
        <v>25</v>
      </c>
      <c r="E26" s="21">
        <v>891</v>
      </c>
      <c r="F26" s="22">
        <f t="shared" si="0"/>
        <v>443.7037037037037</v>
      </c>
      <c r="G26" s="15">
        <f t="shared" si="1"/>
        <v>24</v>
      </c>
      <c r="H26" s="21">
        <v>900</v>
      </c>
      <c r="I26" s="22">
        <f t="shared" si="2"/>
        <v>230.76923076923075</v>
      </c>
      <c r="J26" s="15">
        <f t="shared" si="3"/>
        <v>24</v>
      </c>
      <c r="K26" s="22">
        <f>IF(I26&lt;&gt;"",F26+I26,"")</f>
        <v>674.4729344729344</v>
      </c>
      <c r="L26" s="15">
        <f t="shared" si="5"/>
        <v>24</v>
      </c>
      <c r="M26" s="23">
        <v>63</v>
      </c>
      <c r="N26" s="22">
        <f t="shared" si="6"/>
        <v>958</v>
      </c>
      <c r="O26" s="15">
        <f t="shared" si="7"/>
        <v>24</v>
      </c>
      <c r="P26" s="22">
        <f>IF(N26&lt;&gt;"",K26+N26,"")</f>
        <v>1632.4729344729344</v>
      </c>
      <c r="Q26" s="15">
        <f t="shared" si="9"/>
        <v>24</v>
      </c>
      <c r="R26" s="21">
        <v>1130</v>
      </c>
      <c r="S26" s="22">
        <f t="shared" si="10"/>
        <v>317.9012345679012</v>
      </c>
      <c r="T26" s="15">
        <f t="shared" si="11"/>
        <v>24</v>
      </c>
      <c r="U26" s="22">
        <f>IF(S26&lt;&gt;"",P26+S26,"")</f>
        <v>1950.3741690408356</v>
      </c>
      <c r="V26" s="15">
        <f t="shared" si="13"/>
        <v>24</v>
      </c>
      <c r="W26" s="24">
        <v>1150</v>
      </c>
      <c r="X26" s="22">
        <f t="shared" si="14"/>
        <v>354.2483660130719</v>
      </c>
      <c r="Y26" s="15">
        <f t="shared" si="15"/>
        <v>22</v>
      </c>
      <c r="Z26" s="22">
        <f>IF(X26&lt;&gt;"",U26+X26,"")</f>
        <v>2304.6225350539075</v>
      </c>
      <c r="AA26" s="15">
        <f t="shared" si="17"/>
        <v>24</v>
      </c>
    </row>
  </sheetData>
  <mergeCells count="12">
    <mergeCell ref="M1:O1"/>
    <mergeCell ref="P1:Q1"/>
    <mergeCell ref="W1:Y1"/>
    <mergeCell ref="Z1:AA1"/>
    <mergeCell ref="R1:T1"/>
    <mergeCell ref="U1:V1"/>
    <mergeCell ref="H1:J1"/>
    <mergeCell ref="K1:L1"/>
    <mergeCell ref="A1:A2"/>
    <mergeCell ref="B1:B2"/>
    <mergeCell ref="C1:C2"/>
    <mergeCell ref="E1:G1"/>
  </mergeCells>
  <printOptions gridLines="1" horizontalCentered="1"/>
  <pageMargins left="0.27569444444444446" right="0.27569444444444446" top="0.27" bottom="0.13" header="0.12" footer="0.16"/>
  <pageSetup cellComments="asDisplayed" horizontalDpi="300" verticalDpi="300" orientation="landscape" paperSize="9" scale="67" r:id="rId1"/>
  <headerFooter alignWithMargins="0">
    <oddHeader>&amp;C KATEGORIA 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Z14"/>
  <sheetViews>
    <sheetView workbookViewId="0" topLeftCell="C1">
      <selection activeCell="O14" sqref="O14"/>
    </sheetView>
  </sheetViews>
  <sheetFormatPr defaultColWidth="9.140625" defaultRowHeight="12.75"/>
  <cols>
    <col min="1" max="1" width="4.8515625" style="32" customWidth="1"/>
    <col min="2" max="2" width="18.28125" style="32" bestFit="1" customWidth="1"/>
    <col min="3" max="3" width="14.8515625" style="32" bestFit="1" customWidth="1"/>
    <col min="4" max="4" width="5.421875" style="32" bestFit="1" customWidth="1"/>
    <col min="5" max="5" width="7.421875" style="32" bestFit="1" customWidth="1"/>
    <col min="6" max="6" width="3.140625" style="32" bestFit="1" customWidth="1"/>
    <col min="7" max="7" width="5.421875" style="32" bestFit="1" customWidth="1"/>
    <col min="8" max="8" width="7.421875" style="32" bestFit="1" customWidth="1"/>
    <col min="9" max="9" width="3.140625" style="32" bestFit="1" customWidth="1"/>
    <col min="10" max="10" width="7.421875" style="32" bestFit="1" customWidth="1"/>
    <col min="11" max="11" width="3.140625" style="32" bestFit="1" customWidth="1"/>
    <col min="12" max="12" width="5.421875" style="32" bestFit="1" customWidth="1"/>
    <col min="13" max="13" width="7.421875" style="32" bestFit="1" customWidth="1"/>
    <col min="14" max="14" width="3.140625" style="32" bestFit="1" customWidth="1"/>
    <col min="15" max="15" width="7.421875" style="32" bestFit="1" customWidth="1"/>
    <col min="16" max="16" width="3.140625" style="32" bestFit="1" customWidth="1"/>
    <col min="17" max="17" width="5.421875" style="32" bestFit="1" customWidth="1"/>
    <col min="18" max="18" width="7.7109375" style="32" bestFit="1" customWidth="1"/>
    <col min="19" max="19" width="3.140625" style="32" bestFit="1" customWidth="1"/>
    <col min="20" max="20" width="7.7109375" style="32" bestFit="1" customWidth="1"/>
    <col min="21" max="21" width="3.140625" style="32" bestFit="1" customWidth="1"/>
    <col min="22" max="22" width="5.421875" style="32" bestFit="1" customWidth="1"/>
    <col min="23" max="23" width="7.7109375" style="32" bestFit="1" customWidth="1"/>
    <col min="24" max="24" width="3.140625" style="32" bestFit="1" customWidth="1"/>
    <col min="25" max="25" width="7.7109375" style="32" bestFit="1" customWidth="1"/>
    <col min="26" max="26" width="3.140625" style="32" bestFit="1" customWidth="1"/>
    <col min="27" max="16384" width="17.140625" style="32" customWidth="1"/>
  </cols>
  <sheetData>
    <row r="1" spans="1:26" s="34" customFormat="1" ht="12.75" customHeight="1">
      <c r="A1" s="78" t="s">
        <v>0</v>
      </c>
      <c r="B1" s="79" t="s">
        <v>1</v>
      </c>
      <c r="C1" s="79" t="s">
        <v>28</v>
      </c>
      <c r="D1" s="70" t="s">
        <v>3</v>
      </c>
      <c r="E1" s="70"/>
      <c r="F1" s="70"/>
      <c r="G1" s="70" t="s">
        <v>4</v>
      </c>
      <c r="H1" s="70"/>
      <c r="I1" s="70"/>
      <c r="J1" s="70" t="s">
        <v>5</v>
      </c>
      <c r="K1" s="70"/>
      <c r="L1" s="70" t="s">
        <v>6</v>
      </c>
      <c r="M1" s="70"/>
      <c r="N1" s="70"/>
      <c r="O1" s="75" t="s">
        <v>7</v>
      </c>
      <c r="P1" s="75"/>
      <c r="Q1" s="77" t="s">
        <v>8</v>
      </c>
      <c r="R1" s="77"/>
      <c r="S1" s="77"/>
      <c r="T1" s="77" t="s">
        <v>9</v>
      </c>
      <c r="U1" s="77"/>
      <c r="V1" s="77" t="s">
        <v>47</v>
      </c>
      <c r="W1" s="77"/>
      <c r="X1" s="77"/>
      <c r="Y1" s="77" t="s">
        <v>48</v>
      </c>
      <c r="Z1" s="77"/>
    </row>
    <row r="2" spans="1:26" s="37" customFormat="1" ht="73.5" customHeight="1">
      <c r="A2" s="78"/>
      <c r="B2" s="79"/>
      <c r="C2" s="79"/>
      <c r="D2" s="35" t="s">
        <v>11</v>
      </c>
      <c r="E2" s="19" t="s">
        <v>29</v>
      </c>
      <c r="F2" s="35" t="s">
        <v>13</v>
      </c>
      <c r="G2" s="35" t="s">
        <v>11</v>
      </c>
      <c r="H2" s="19" t="s">
        <v>29</v>
      </c>
      <c r="I2" s="35" t="s">
        <v>13</v>
      </c>
      <c r="J2" s="19" t="s">
        <v>29</v>
      </c>
      <c r="K2" s="35" t="s">
        <v>13</v>
      </c>
      <c r="L2" s="35" t="s">
        <v>11</v>
      </c>
      <c r="M2" s="19" t="s">
        <v>29</v>
      </c>
      <c r="N2" s="35" t="s">
        <v>13</v>
      </c>
      <c r="O2" s="19" t="s">
        <v>29</v>
      </c>
      <c r="P2" s="20" t="s">
        <v>13</v>
      </c>
      <c r="Q2" s="33" t="s">
        <v>11</v>
      </c>
      <c r="R2" s="36" t="s">
        <v>12</v>
      </c>
      <c r="S2" s="33" t="s">
        <v>13</v>
      </c>
      <c r="T2" s="36" t="s">
        <v>12</v>
      </c>
      <c r="U2" s="33" t="s">
        <v>13</v>
      </c>
      <c r="V2" s="33" t="s">
        <v>11</v>
      </c>
      <c r="W2" s="36" t="s">
        <v>12</v>
      </c>
      <c r="X2" s="33" t="s">
        <v>13</v>
      </c>
      <c r="Y2" s="36" t="s">
        <v>12</v>
      </c>
      <c r="Z2" s="33" t="s">
        <v>13</v>
      </c>
    </row>
    <row r="3" spans="1:26" s="44" customFormat="1" ht="25.5" customHeight="1">
      <c r="A3" s="38">
        <v>1</v>
      </c>
      <c r="B3" s="39" t="s">
        <v>62</v>
      </c>
      <c r="C3" s="39" t="s">
        <v>63</v>
      </c>
      <c r="D3" s="40">
        <v>100</v>
      </c>
      <c r="E3" s="41">
        <f aca="true" t="shared" si="0" ref="E3:E12">IF(D3&lt;&gt;"",IF(ISNUMBER(D3),MAX(1000/TJE1*(TJE1-D3+MIN(D$1:D$31989)),0),0),"")</f>
        <v>1000</v>
      </c>
      <c r="F3" s="42">
        <f aca="true" t="shared" si="1" ref="F3:F12">IF(E3&lt;&gt;"",RANK(E3,E$1:E$31989),"")</f>
        <v>1</v>
      </c>
      <c r="G3" s="40">
        <v>120</v>
      </c>
      <c r="H3" s="41">
        <f aca="true" t="shared" si="2" ref="H3:H12">IF(G3&lt;&gt;"",IF(ISNUMBER(G3),MAX(1000/TJE2*(TJE2-G3+MIN(G$1:G$31989)),0),0),"")</f>
        <v>895.9595959595961</v>
      </c>
      <c r="I3" s="42">
        <f aca="true" t="shared" si="3" ref="I3:I12">IF(H3&lt;&gt;"",RANK(H3,H$1:H$31989),"")</f>
        <v>2</v>
      </c>
      <c r="J3" s="41">
        <f aca="true" t="shared" si="4" ref="J3:J12">IF(H3&lt;&gt;"",E3+H3,"")</f>
        <v>1895.959595959596</v>
      </c>
      <c r="K3" s="42">
        <f aca="true" t="shared" si="5" ref="K3:K12">IF(J3&lt;&gt;"",RANK(J3,J$1:J$31989),"")</f>
        <v>2</v>
      </c>
      <c r="L3" s="40">
        <v>0</v>
      </c>
      <c r="M3" s="41">
        <f aca="true" t="shared" si="6" ref="M3:M12">IF(L3&lt;&gt;"",IF(ISNUMBER(L3),MAX(1000/TJE3*(TJE3-L3+MIN(L$1:L$31989)),0),0),"")</f>
        <v>1000</v>
      </c>
      <c r="N3" s="42">
        <f aca="true" t="shared" si="7" ref="N3:N11">IF(M3&lt;&gt;"",RANK(M3,M$1:M$31989),"")</f>
        <v>1</v>
      </c>
      <c r="O3" s="41">
        <f aca="true" t="shared" si="8" ref="O3:O12">IF(M3&lt;&gt;"",J3+M3,"")</f>
        <v>2895.9595959595963</v>
      </c>
      <c r="P3" s="42">
        <f aca="true" t="shared" si="9" ref="P3:P12">IF(O3&lt;&gt;"",RANK(O3,O$1:O$31989),"")</f>
        <v>2</v>
      </c>
      <c r="Q3" s="40">
        <v>221</v>
      </c>
      <c r="R3" s="43">
        <f aca="true" t="shared" si="10" ref="R3:R12">IF(Q3&lt;&gt;"",IF(ISNUMBER(Q3),MAX(1000/TJE4*(TJE4-Q3+MIN(Q$1:Q$31989)),0),0),"")</f>
        <v>929.8245614035087</v>
      </c>
      <c r="S3" s="38">
        <f aca="true" t="shared" si="11" ref="S3:S12">IF(R3&lt;&gt;"",RANK(R3,R$1:R$31989),"")</f>
        <v>4</v>
      </c>
      <c r="T3" s="43">
        <f aca="true" t="shared" si="12" ref="T3:T8">IF(R3&lt;&gt;"",O3+R3,"")</f>
        <v>3825.784157363105</v>
      </c>
      <c r="U3" s="38">
        <f aca="true" t="shared" si="13" ref="U3:U12">IF(T3&lt;&gt;"",RANK(T3,T$1:T$31989),"")</f>
        <v>2</v>
      </c>
      <c r="V3" s="40">
        <v>232</v>
      </c>
      <c r="W3" s="43">
        <f aca="true" t="shared" si="14" ref="W3:W12">IF(V3&lt;&gt;"",IF(ISNUMBER(V3),MAX(1000/TJE5*(TJE5-V3+MIN(V$1:V$31989)),0),0),"")</f>
        <v>1000</v>
      </c>
      <c r="X3" s="38">
        <f aca="true" t="shared" si="15" ref="X3:X12">IF(W3&lt;&gt;"",RANK(W3,W$1:W$31989),"")</f>
        <v>1</v>
      </c>
      <c r="Y3" s="43">
        <f aca="true" t="shared" si="16" ref="Y3:Y8">IF(W3&lt;&gt;"",T3+W3,"")</f>
        <v>4825.784157363105</v>
      </c>
      <c r="Z3" s="38">
        <f aca="true" t="shared" si="17" ref="Z3:Z12">IF(Y3&lt;&gt;"",RANK(Y3,Y$1:Y$31989),"")</f>
        <v>1</v>
      </c>
    </row>
    <row r="4" spans="1:26" s="44" customFormat="1" ht="25.5" customHeight="1">
      <c r="A4" s="38">
        <v>2</v>
      </c>
      <c r="B4" s="39" t="s">
        <v>61</v>
      </c>
      <c r="C4" s="39" t="s">
        <v>43</v>
      </c>
      <c r="D4" s="40">
        <v>140</v>
      </c>
      <c r="E4" s="41">
        <f t="shared" si="0"/>
        <v>955.5555555555555</v>
      </c>
      <c r="F4" s="42">
        <f t="shared" si="1"/>
        <v>3</v>
      </c>
      <c r="G4" s="40">
        <v>17</v>
      </c>
      <c r="H4" s="41">
        <f t="shared" si="2"/>
        <v>1000.0000000000001</v>
      </c>
      <c r="I4" s="42">
        <f t="shared" si="3"/>
        <v>1</v>
      </c>
      <c r="J4" s="41">
        <f t="shared" si="4"/>
        <v>1955.5555555555557</v>
      </c>
      <c r="K4" s="42">
        <f t="shared" si="5"/>
        <v>1</v>
      </c>
      <c r="L4" s="40">
        <v>25</v>
      </c>
      <c r="M4" s="41">
        <f t="shared" si="6"/>
        <v>983.3333333333333</v>
      </c>
      <c r="N4" s="42">
        <f t="shared" si="7"/>
        <v>8</v>
      </c>
      <c r="O4" s="41">
        <f t="shared" si="8"/>
        <v>2938.8888888888887</v>
      </c>
      <c r="P4" s="42">
        <f t="shared" si="9"/>
        <v>1</v>
      </c>
      <c r="Q4" s="40">
        <v>220</v>
      </c>
      <c r="R4" s="43">
        <f t="shared" si="10"/>
        <v>930.4093567251462</v>
      </c>
      <c r="S4" s="38">
        <f t="shared" si="11"/>
        <v>3</v>
      </c>
      <c r="T4" s="43">
        <f t="shared" si="12"/>
        <v>3869.298245614035</v>
      </c>
      <c r="U4" s="38">
        <f t="shared" si="13"/>
        <v>1</v>
      </c>
      <c r="V4" s="40">
        <v>620</v>
      </c>
      <c r="W4" s="43">
        <f t="shared" si="14"/>
        <v>712.5925925925926</v>
      </c>
      <c r="X4" s="38">
        <f t="shared" si="15"/>
        <v>5</v>
      </c>
      <c r="Y4" s="43">
        <f t="shared" si="16"/>
        <v>4581.890838206627</v>
      </c>
      <c r="Z4" s="38">
        <f t="shared" si="17"/>
        <v>2</v>
      </c>
    </row>
    <row r="5" spans="1:26" s="44" customFormat="1" ht="25.5" customHeight="1">
      <c r="A5" s="38">
        <v>3</v>
      </c>
      <c r="B5" s="39" t="s">
        <v>44</v>
      </c>
      <c r="C5" s="39" t="s">
        <v>46</v>
      </c>
      <c r="D5" s="40">
        <v>220</v>
      </c>
      <c r="E5" s="41">
        <f t="shared" si="0"/>
        <v>866.6666666666667</v>
      </c>
      <c r="F5" s="42">
        <f t="shared" si="1"/>
        <v>4</v>
      </c>
      <c r="G5" s="40">
        <v>290</v>
      </c>
      <c r="H5" s="41">
        <f t="shared" si="2"/>
        <v>724.2424242424242</v>
      </c>
      <c r="I5" s="42">
        <f t="shared" si="3"/>
        <v>8</v>
      </c>
      <c r="J5" s="41">
        <f t="shared" si="4"/>
        <v>1590.909090909091</v>
      </c>
      <c r="K5" s="42">
        <f t="shared" si="5"/>
        <v>6</v>
      </c>
      <c r="L5" s="40">
        <v>0</v>
      </c>
      <c r="M5" s="41">
        <f t="shared" si="6"/>
        <v>1000</v>
      </c>
      <c r="N5" s="42">
        <f t="shared" si="7"/>
        <v>1</v>
      </c>
      <c r="O5" s="41">
        <f t="shared" si="8"/>
        <v>2590.909090909091</v>
      </c>
      <c r="P5" s="42">
        <f t="shared" si="9"/>
        <v>6</v>
      </c>
      <c r="Q5" s="40">
        <v>125</v>
      </c>
      <c r="R5" s="43">
        <f t="shared" si="10"/>
        <v>985.9649122807017</v>
      </c>
      <c r="S5" s="38">
        <f t="shared" si="11"/>
        <v>2</v>
      </c>
      <c r="T5" s="43">
        <f t="shared" si="12"/>
        <v>3576.874003189793</v>
      </c>
      <c r="U5" s="38">
        <f t="shared" si="13"/>
        <v>5</v>
      </c>
      <c r="V5" s="40">
        <v>263</v>
      </c>
      <c r="W5" s="43">
        <f t="shared" si="14"/>
        <v>977.037037037037</v>
      </c>
      <c r="X5" s="38">
        <f t="shared" si="15"/>
        <v>2</v>
      </c>
      <c r="Y5" s="43">
        <f t="shared" si="16"/>
        <v>4553.91104022683</v>
      </c>
      <c r="Z5" s="38">
        <f t="shared" si="17"/>
        <v>3</v>
      </c>
    </row>
    <row r="6" spans="1:26" s="44" customFormat="1" ht="25.5" customHeight="1">
      <c r="A6" s="38">
        <v>4</v>
      </c>
      <c r="B6" s="39" t="s">
        <v>68</v>
      </c>
      <c r="C6" s="39" t="s">
        <v>69</v>
      </c>
      <c r="D6" s="40">
        <v>126</v>
      </c>
      <c r="E6" s="45">
        <f t="shared" si="0"/>
        <v>971.1111111111112</v>
      </c>
      <c r="F6" s="42">
        <f t="shared" si="1"/>
        <v>2</v>
      </c>
      <c r="G6" s="40">
        <v>181</v>
      </c>
      <c r="H6" s="41">
        <f t="shared" si="2"/>
        <v>834.3434343434344</v>
      </c>
      <c r="I6" s="42">
        <f t="shared" si="3"/>
        <v>5</v>
      </c>
      <c r="J6" s="41">
        <f t="shared" si="4"/>
        <v>1805.4545454545455</v>
      </c>
      <c r="K6" s="42">
        <f t="shared" si="5"/>
        <v>3</v>
      </c>
      <c r="L6" s="40">
        <v>40</v>
      </c>
      <c r="M6" s="41">
        <f t="shared" si="6"/>
        <v>973.3333333333333</v>
      </c>
      <c r="N6" s="42">
        <f t="shared" si="7"/>
        <v>9</v>
      </c>
      <c r="O6" s="41">
        <f t="shared" si="8"/>
        <v>2778.787878787879</v>
      </c>
      <c r="P6" s="42">
        <f t="shared" si="9"/>
        <v>3</v>
      </c>
      <c r="Q6" s="40">
        <v>352</v>
      </c>
      <c r="R6" s="43">
        <f t="shared" si="10"/>
        <v>853.2163742690058</v>
      </c>
      <c r="S6" s="38">
        <f t="shared" si="11"/>
        <v>6</v>
      </c>
      <c r="T6" s="43">
        <f t="shared" si="12"/>
        <v>3632.004253056885</v>
      </c>
      <c r="U6" s="38">
        <f t="shared" si="13"/>
        <v>4</v>
      </c>
      <c r="V6" s="40">
        <v>396</v>
      </c>
      <c r="W6" s="43">
        <f t="shared" si="14"/>
        <v>878.5185185185185</v>
      </c>
      <c r="X6" s="38">
        <f t="shared" si="15"/>
        <v>3</v>
      </c>
      <c r="Y6" s="43">
        <f t="shared" si="16"/>
        <v>4510.522771575404</v>
      </c>
      <c r="Z6" s="38">
        <f t="shared" si="17"/>
        <v>4</v>
      </c>
    </row>
    <row r="7" spans="1:26" s="44" customFormat="1" ht="25.5" customHeight="1">
      <c r="A7" s="38">
        <v>5</v>
      </c>
      <c r="B7" s="46" t="s">
        <v>67</v>
      </c>
      <c r="C7" s="46" t="s">
        <v>16</v>
      </c>
      <c r="D7" s="40">
        <v>265</v>
      </c>
      <c r="E7" s="47">
        <f t="shared" si="0"/>
        <v>816.6666666666667</v>
      </c>
      <c r="F7" s="48">
        <f t="shared" si="1"/>
        <v>5</v>
      </c>
      <c r="G7" s="40">
        <v>155</v>
      </c>
      <c r="H7" s="49">
        <f t="shared" si="2"/>
        <v>860.6060606060606</v>
      </c>
      <c r="I7" s="50">
        <f t="shared" si="3"/>
        <v>3</v>
      </c>
      <c r="J7" s="51">
        <f t="shared" si="4"/>
        <v>1677.2727272727275</v>
      </c>
      <c r="K7" s="50">
        <f t="shared" si="5"/>
        <v>4</v>
      </c>
      <c r="L7" s="40">
        <v>0</v>
      </c>
      <c r="M7" s="51">
        <f t="shared" si="6"/>
        <v>1000</v>
      </c>
      <c r="N7" s="50">
        <f t="shared" si="7"/>
        <v>1</v>
      </c>
      <c r="O7" s="51">
        <f t="shared" si="8"/>
        <v>2677.2727272727275</v>
      </c>
      <c r="P7" s="50">
        <f t="shared" si="9"/>
        <v>4</v>
      </c>
      <c r="Q7" s="40">
        <v>101</v>
      </c>
      <c r="R7" s="52">
        <f t="shared" si="10"/>
        <v>1000</v>
      </c>
      <c r="S7" s="53">
        <f t="shared" si="11"/>
        <v>1</v>
      </c>
      <c r="T7" s="52">
        <f t="shared" si="12"/>
        <v>3677.2727272727275</v>
      </c>
      <c r="U7" s="53">
        <f t="shared" si="13"/>
        <v>3</v>
      </c>
      <c r="V7" s="40">
        <v>820</v>
      </c>
      <c r="W7" s="43">
        <f t="shared" si="14"/>
        <v>564.4444444444445</v>
      </c>
      <c r="X7" s="53">
        <f t="shared" si="15"/>
        <v>6</v>
      </c>
      <c r="Y7" s="52">
        <f t="shared" si="16"/>
        <v>4241.717171717172</v>
      </c>
      <c r="Z7" s="53">
        <f t="shared" si="17"/>
        <v>5</v>
      </c>
    </row>
    <row r="8" spans="1:26" s="44" customFormat="1" ht="25.5" customHeight="1">
      <c r="A8" s="38">
        <v>6</v>
      </c>
      <c r="B8" s="16" t="s">
        <v>72</v>
      </c>
      <c r="C8" s="39" t="s">
        <v>55</v>
      </c>
      <c r="D8" s="40">
        <v>265</v>
      </c>
      <c r="E8" s="47">
        <f t="shared" si="0"/>
        <v>816.6666666666667</v>
      </c>
      <c r="F8" s="48">
        <f t="shared" si="1"/>
        <v>5</v>
      </c>
      <c r="G8" s="40">
        <v>155</v>
      </c>
      <c r="H8" s="49">
        <f t="shared" si="2"/>
        <v>860.6060606060606</v>
      </c>
      <c r="I8" s="50">
        <f t="shared" si="3"/>
        <v>3</v>
      </c>
      <c r="J8" s="51">
        <f t="shared" si="4"/>
        <v>1677.2727272727275</v>
      </c>
      <c r="K8" s="54">
        <f t="shared" si="5"/>
        <v>4</v>
      </c>
      <c r="L8" s="40">
        <v>0</v>
      </c>
      <c r="M8" s="51">
        <f t="shared" si="6"/>
        <v>1000</v>
      </c>
      <c r="N8" s="50">
        <f t="shared" si="7"/>
        <v>1</v>
      </c>
      <c r="O8" s="51">
        <f t="shared" si="8"/>
        <v>2677.2727272727275</v>
      </c>
      <c r="P8" s="50">
        <f t="shared" si="9"/>
        <v>4</v>
      </c>
      <c r="Q8" s="40">
        <v>670</v>
      </c>
      <c r="R8" s="55">
        <f t="shared" si="10"/>
        <v>667.2514619883041</v>
      </c>
      <c r="S8" s="56">
        <f t="shared" si="11"/>
        <v>7</v>
      </c>
      <c r="T8" s="55">
        <f t="shared" si="12"/>
        <v>3344.5241892610316</v>
      </c>
      <c r="U8" s="57">
        <f t="shared" si="13"/>
        <v>6</v>
      </c>
      <c r="V8" s="40">
        <v>850</v>
      </c>
      <c r="W8" s="43">
        <f t="shared" si="14"/>
        <v>542.2222222222222</v>
      </c>
      <c r="X8" s="56">
        <f t="shared" si="15"/>
        <v>7</v>
      </c>
      <c r="Y8" s="55">
        <f t="shared" si="16"/>
        <v>3886.7464114832537</v>
      </c>
      <c r="Z8" s="57">
        <f t="shared" si="17"/>
        <v>6</v>
      </c>
    </row>
    <row r="9" spans="1:26" s="44" customFormat="1" ht="25.5" customHeight="1">
      <c r="A9" s="38">
        <v>7</v>
      </c>
      <c r="B9" s="39" t="s">
        <v>70</v>
      </c>
      <c r="C9" s="39" t="s">
        <v>66</v>
      </c>
      <c r="D9" s="40">
        <v>280</v>
      </c>
      <c r="E9" s="58">
        <f t="shared" si="0"/>
        <v>800</v>
      </c>
      <c r="F9" s="42">
        <f t="shared" si="1"/>
        <v>7</v>
      </c>
      <c r="G9" s="40">
        <v>671</v>
      </c>
      <c r="H9" s="41">
        <f t="shared" si="2"/>
        <v>339.39393939393943</v>
      </c>
      <c r="I9" s="42">
        <f t="shared" si="3"/>
        <v>9</v>
      </c>
      <c r="J9" s="41">
        <f t="shared" si="4"/>
        <v>1139.3939393939395</v>
      </c>
      <c r="K9" s="42">
        <f t="shared" si="5"/>
        <v>9</v>
      </c>
      <c r="L9" s="40">
        <v>0</v>
      </c>
      <c r="M9" s="41">
        <f t="shared" si="6"/>
        <v>1000</v>
      </c>
      <c r="N9" s="42">
        <f t="shared" si="7"/>
        <v>1</v>
      </c>
      <c r="O9" s="41">
        <f t="shared" si="8"/>
        <v>2139.3939393939395</v>
      </c>
      <c r="P9" s="42">
        <f t="shared" si="9"/>
        <v>9</v>
      </c>
      <c r="Q9" s="40">
        <v>283</v>
      </c>
      <c r="R9" s="43">
        <f t="shared" si="10"/>
        <v>893.5672514619882</v>
      </c>
      <c r="S9" s="38">
        <f t="shared" si="11"/>
        <v>5</v>
      </c>
      <c r="T9" s="43">
        <f>IF(R9&lt;&gt;"",O9+R9,"")</f>
        <v>3032.9611908559277</v>
      </c>
      <c r="U9" s="38">
        <f t="shared" si="13"/>
        <v>8</v>
      </c>
      <c r="V9" s="40">
        <v>439</v>
      </c>
      <c r="W9" s="43">
        <f t="shared" si="14"/>
        <v>846.6666666666666</v>
      </c>
      <c r="X9" s="38">
        <f t="shared" si="15"/>
        <v>4</v>
      </c>
      <c r="Y9" s="43">
        <f>IF(W9&lt;&gt;"",T9+W9,"")</f>
        <v>3879.6278575225942</v>
      </c>
      <c r="Z9" s="38">
        <f t="shared" si="17"/>
        <v>7</v>
      </c>
    </row>
    <row r="10" spans="1:26" ht="22.5">
      <c r="A10" s="38">
        <v>8</v>
      </c>
      <c r="B10" s="39" t="s">
        <v>71</v>
      </c>
      <c r="C10" s="59" t="s">
        <v>66</v>
      </c>
      <c r="D10" s="60">
        <v>280</v>
      </c>
      <c r="E10" s="45">
        <f t="shared" si="0"/>
        <v>800</v>
      </c>
      <c r="F10" s="61">
        <f t="shared" si="1"/>
        <v>7</v>
      </c>
      <c r="G10" s="60">
        <v>289</v>
      </c>
      <c r="H10" s="58">
        <f t="shared" si="2"/>
        <v>725.2525252525253</v>
      </c>
      <c r="I10" s="61">
        <f t="shared" si="3"/>
        <v>7</v>
      </c>
      <c r="J10" s="58">
        <f t="shared" si="4"/>
        <v>1525.2525252525252</v>
      </c>
      <c r="K10" s="61">
        <f t="shared" si="5"/>
        <v>7</v>
      </c>
      <c r="L10" s="40">
        <v>0</v>
      </c>
      <c r="M10" s="41">
        <f t="shared" si="6"/>
        <v>1000</v>
      </c>
      <c r="N10" s="42">
        <f t="shared" si="7"/>
        <v>1</v>
      </c>
      <c r="O10" s="41">
        <f t="shared" si="8"/>
        <v>2525.252525252525</v>
      </c>
      <c r="P10" s="42">
        <f t="shared" si="9"/>
        <v>7</v>
      </c>
      <c r="Q10" s="40">
        <v>900</v>
      </c>
      <c r="R10" s="43">
        <f t="shared" si="10"/>
        <v>532.7485380116959</v>
      </c>
      <c r="S10" s="38">
        <f t="shared" si="11"/>
        <v>9</v>
      </c>
      <c r="T10" s="43">
        <f>IF(R10&lt;&gt;"",O10+R10,"")</f>
        <v>3058.001063264221</v>
      </c>
      <c r="U10" s="38">
        <f t="shared" si="13"/>
        <v>7</v>
      </c>
      <c r="V10" s="40">
        <v>1260</v>
      </c>
      <c r="W10" s="43">
        <f t="shared" si="14"/>
        <v>238.5185185185185</v>
      </c>
      <c r="X10" s="38">
        <f t="shared" si="15"/>
        <v>8</v>
      </c>
      <c r="Y10" s="43">
        <f>IF(W10&lt;&gt;"",T10+W10,"")</f>
        <v>3296.51958178274</v>
      </c>
      <c r="Z10" s="38">
        <f t="shared" si="17"/>
        <v>8</v>
      </c>
    </row>
    <row r="11" spans="1:26" ht="22.5">
      <c r="A11" s="53">
        <v>9</v>
      </c>
      <c r="B11" s="46" t="s">
        <v>64</v>
      </c>
      <c r="C11" s="46" t="s">
        <v>16</v>
      </c>
      <c r="D11" s="62">
        <v>560</v>
      </c>
      <c r="E11" s="47">
        <f t="shared" si="0"/>
        <v>488.8888888888889</v>
      </c>
      <c r="F11" s="48">
        <f t="shared" si="1"/>
        <v>9</v>
      </c>
      <c r="G11" s="62">
        <v>187</v>
      </c>
      <c r="H11" s="49">
        <f t="shared" si="2"/>
        <v>828.2828282828283</v>
      </c>
      <c r="I11" s="50">
        <f t="shared" si="3"/>
        <v>6</v>
      </c>
      <c r="J11" s="51">
        <f t="shared" si="4"/>
        <v>1317.1717171717173</v>
      </c>
      <c r="K11" s="50">
        <f t="shared" si="5"/>
        <v>8</v>
      </c>
      <c r="L11" s="62">
        <v>0</v>
      </c>
      <c r="M11" s="51">
        <f t="shared" si="6"/>
        <v>1000</v>
      </c>
      <c r="N11" s="50">
        <f t="shared" si="7"/>
        <v>1</v>
      </c>
      <c r="O11" s="51">
        <f t="shared" si="8"/>
        <v>2317.1717171717173</v>
      </c>
      <c r="P11" s="50">
        <f t="shared" si="9"/>
        <v>8</v>
      </c>
      <c r="Q11" s="62">
        <v>731</v>
      </c>
      <c r="R11" s="52">
        <f t="shared" si="10"/>
        <v>631.578947368421</v>
      </c>
      <c r="S11" s="53">
        <f t="shared" si="11"/>
        <v>8</v>
      </c>
      <c r="T11" s="52">
        <f>IF(R11&lt;&gt;"",O11+R11,"")</f>
        <v>2948.750664540138</v>
      </c>
      <c r="U11" s="53">
        <f t="shared" si="13"/>
        <v>9</v>
      </c>
      <c r="V11" s="62">
        <v>1330</v>
      </c>
      <c r="W11" s="52">
        <f t="shared" si="14"/>
        <v>186.66666666666666</v>
      </c>
      <c r="X11" s="53">
        <f t="shared" si="15"/>
        <v>10</v>
      </c>
      <c r="Y11" s="52">
        <f>IF(W11&lt;&gt;"",T11+W11,"")</f>
        <v>3135.4173312068046</v>
      </c>
      <c r="Z11" s="53">
        <f t="shared" si="17"/>
        <v>9</v>
      </c>
    </row>
    <row r="12" spans="1:26" ht="22.5">
      <c r="A12" s="63">
        <v>10</v>
      </c>
      <c r="B12" s="64" t="s">
        <v>65</v>
      </c>
      <c r="C12" s="65" t="s">
        <v>66</v>
      </c>
      <c r="D12" s="40">
        <v>595</v>
      </c>
      <c r="E12" s="41">
        <f t="shared" si="0"/>
        <v>450</v>
      </c>
      <c r="F12" s="42">
        <f t="shared" si="1"/>
        <v>10</v>
      </c>
      <c r="G12" s="40">
        <v>980</v>
      </c>
      <c r="H12" s="41">
        <f t="shared" si="2"/>
        <v>27.272727272727273</v>
      </c>
      <c r="I12" s="42">
        <f t="shared" si="3"/>
        <v>10</v>
      </c>
      <c r="J12" s="41">
        <f t="shared" si="4"/>
        <v>477.27272727272725</v>
      </c>
      <c r="K12" s="66">
        <f t="shared" si="5"/>
        <v>10</v>
      </c>
      <c r="L12" s="60">
        <v>330</v>
      </c>
      <c r="M12" s="58">
        <f t="shared" si="6"/>
        <v>780</v>
      </c>
      <c r="N12" s="61"/>
      <c r="O12" s="58">
        <f t="shared" si="8"/>
        <v>1257.2727272727273</v>
      </c>
      <c r="P12" s="61">
        <f t="shared" si="9"/>
        <v>10</v>
      </c>
      <c r="Q12" s="60">
        <v>1375</v>
      </c>
      <c r="R12" s="67">
        <f t="shared" si="10"/>
        <v>254.97076023391813</v>
      </c>
      <c r="S12" s="63">
        <f t="shared" si="11"/>
        <v>10</v>
      </c>
      <c r="T12" s="67">
        <f>IF(R12&lt;&gt;"",O12+R12,"")</f>
        <v>1512.2434875066454</v>
      </c>
      <c r="U12" s="63">
        <f t="shared" si="13"/>
        <v>10</v>
      </c>
      <c r="V12" s="60">
        <v>1260</v>
      </c>
      <c r="W12" s="67">
        <f t="shared" si="14"/>
        <v>238.5185185185185</v>
      </c>
      <c r="X12" s="63">
        <f t="shared" si="15"/>
        <v>8</v>
      </c>
      <c r="Y12" s="67">
        <f>IF(W12&lt;&gt;"",T12+W12,"")</f>
        <v>1750.7620060251638</v>
      </c>
      <c r="Z12" s="63">
        <f t="shared" si="17"/>
        <v>10</v>
      </c>
    </row>
    <row r="13" spans="1:26" ht="11.25">
      <c r="A13" s="68"/>
      <c r="B13" s="69"/>
      <c r="C13" s="69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ht="11.25">
      <c r="A14" s="68"/>
      <c r="B14" s="69"/>
      <c r="C14" s="69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</row>
  </sheetData>
  <mergeCells count="12">
    <mergeCell ref="L1:N1"/>
    <mergeCell ref="O1:P1"/>
    <mergeCell ref="V1:X1"/>
    <mergeCell ref="Y1:Z1"/>
    <mergeCell ref="Q1:S1"/>
    <mergeCell ref="T1:U1"/>
    <mergeCell ref="G1:I1"/>
    <mergeCell ref="J1:K1"/>
    <mergeCell ref="A1:A2"/>
    <mergeCell ref="B1:B2"/>
    <mergeCell ref="C1:C2"/>
    <mergeCell ref="D1:F1"/>
  </mergeCells>
  <printOptions gridLines="1" horizontalCentered="1"/>
  <pageMargins left="0.27569444444444446" right="0.27569444444444446" top="0.69" bottom="0.19652777777777777" header="0.5" footer="0.5"/>
  <pageSetup cellComments="asDisplayed" horizontalDpi="300" verticalDpi="300" orientation="landscape" paperSize="9" scale="84" r:id="rId1"/>
  <headerFooter alignWithMargins="0">
    <oddHeader>&amp;CKATEGORIA  TJ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J15" sqref="J15"/>
    </sheetView>
  </sheetViews>
  <sheetFormatPr defaultColWidth="9.140625" defaultRowHeight="12.75"/>
  <sheetData>
    <row r="1" spans="1:4" ht="12.75">
      <c r="A1" s="80" t="s">
        <v>30</v>
      </c>
      <c r="B1" s="80"/>
      <c r="C1" s="81" t="s">
        <v>31</v>
      </c>
      <c r="D1" s="81"/>
    </row>
    <row r="2" spans="1:4" ht="12.75">
      <c r="A2" s="2" t="s">
        <v>32</v>
      </c>
      <c r="B2" s="2">
        <v>1350</v>
      </c>
      <c r="C2" s="3" t="s">
        <v>33</v>
      </c>
      <c r="D2" s="3">
        <v>900</v>
      </c>
    </row>
    <row r="3" spans="1:4" ht="12.75">
      <c r="A3" s="2" t="s">
        <v>34</v>
      </c>
      <c r="B3" s="2">
        <v>1170</v>
      </c>
      <c r="C3" s="3" t="s">
        <v>35</v>
      </c>
      <c r="D3" s="3">
        <v>990</v>
      </c>
    </row>
    <row r="4" spans="1:4" ht="12.75">
      <c r="A4" s="2" t="s">
        <v>36</v>
      </c>
      <c r="B4" s="2">
        <v>1500</v>
      </c>
      <c r="C4" s="3" t="s">
        <v>37</v>
      </c>
      <c r="D4" s="3">
        <v>1500</v>
      </c>
    </row>
    <row r="5" spans="1:4" ht="12.75">
      <c r="A5" s="2" t="s">
        <v>38</v>
      </c>
      <c r="B5" s="1">
        <v>1620</v>
      </c>
      <c r="C5" s="3" t="s">
        <v>39</v>
      </c>
      <c r="D5" s="5">
        <v>1710</v>
      </c>
    </row>
    <row r="6" spans="1:4" ht="12.75">
      <c r="A6" s="4" t="s">
        <v>49</v>
      </c>
      <c r="B6" s="1">
        <v>1530</v>
      </c>
      <c r="C6" s="6" t="s">
        <v>49</v>
      </c>
      <c r="D6" s="5">
        <v>1350</v>
      </c>
    </row>
  </sheetData>
  <mergeCells count="2">
    <mergeCell ref="A1:B1"/>
    <mergeCell ref="C1:D1"/>
  </mergeCells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swierszczu</cp:lastModifiedBy>
  <cp:lastPrinted>2008-10-05T07:56:41Z</cp:lastPrinted>
  <dcterms:created xsi:type="dcterms:W3CDTF">1998-06-05T10:25:00Z</dcterms:created>
  <dcterms:modified xsi:type="dcterms:W3CDTF">2010-01-02T15:43:18Z</dcterms:modified>
  <cp:category/>
  <cp:version/>
  <cp:contentType/>
  <cp:contentStatus/>
  <cp:revision>1</cp:revision>
</cp:coreProperties>
</file>